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Rezertifizierung/"/>
    </mc:Choice>
  </mc:AlternateContent>
  <xr:revisionPtr revIDLastSave="604" documentId="8_{E0256735-0014-455F-B38C-F191D34EF1AC}" xr6:coauthVersionLast="47" xr6:coauthVersionMax="47" xr10:uidLastSave="{258734BA-8B19-4528-A78F-462EAAF8DAE4}"/>
  <workbookProtection workbookAlgorithmName="SHA-512" workbookHashValue="YP1Q6DWowNzSEsLrntISdAZJzAu8zKhZFH1vv72BzobEwV9cDjVmRwB6ofDsOo/7s5DOQ7zypvXIOHDID6lE/g==" workbookSaltValue="qeqI0XnXMUjPVgaU9WIDBg==" workbookSpinCount="100000" lockStructure="1"/>
  <bookViews>
    <workbookView xWindow="-7020" yWindow="-21710" windowWidth="38620" windowHeight="21100" xr2:uid="{00000000-000D-0000-FFFF-FFFF00000000}"/>
  </bookViews>
  <sheets>
    <sheet name="Tips" sheetId="21" r:id="rId1"/>
    <sheet name="Pers" sheetId="13" r:id="rId2"/>
    <sheet name="Sum" sheetId="17" r:id="rId3"/>
    <sheet name="Pos" sheetId="20" r:id="rId4"/>
    <sheet name="Edu1" sheetId="5" r:id="rId5"/>
    <sheet name="Edu2" sheetId="7" r:id="rId6"/>
    <sheet name="Edu3" sheetId="8" r:id="rId7"/>
    <sheet name="Edu4" sheetId="9" r:id="rId8"/>
    <sheet name="Edu5" sheetId="10" r:id="rId9"/>
    <sheet name="Edu6" sheetId="12" r:id="rId10"/>
    <sheet name="Edu7" sheetId="11" r:id="rId11"/>
    <sheet name="PM" sheetId="4" r:id="rId12"/>
    <sheet name="Agil" sheetId="23" r:id="rId13"/>
    <sheet name="SAPM" sheetId="19" r:id="rId14"/>
    <sheet name="SAagil" sheetId="22" r:id="rId15"/>
    <sheet name="Admin" sheetId="3" r:id="rId16"/>
    <sheet name="Vorgaben" sheetId="2" state="hidden" r:id="rId17"/>
  </sheets>
  <externalReferences>
    <externalReference r:id="rId18"/>
    <externalReference r:id="rId19"/>
    <externalReference r:id="rId20"/>
    <externalReference r:id="rId21"/>
  </externalReferences>
  <definedNames>
    <definedName name="Agile_Rollen">Vorgaben!$B$264:$B$271</definedName>
    <definedName name="AgileRollen">[1]Vorgaben!$B$309:$B$316</definedName>
    <definedName name="AgileRollenPf">[1]Vorgaben!$B$298:$B$307</definedName>
    <definedName name="Anrede" localSheetId="3">[2]Vorgaben!$B$1:$B$2</definedName>
    <definedName name="Anrede" localSheetId="14">[3]Vorgaben!$B$1:$B$2</definedName>
    <definedName name="Anrede" localSheetId="13">[2]Vorgaben!$B$1:$B$2</definedName>
    <definedName name="Anrede" localSheetId="0">[4]Vorgaben!$B$1:$B$2</definedName>
    <definedName name="Anrede">Vorgaben!$B$1:$B$2</definedName>
    <definedName name="Antragsprüfer" localSheetId="14">[1]Vorgaben!$B$125:$B$134</definedName>
    <definedName name="Antragsprüfer" localSheetId="0">[4]Vorgaben!$B$141:$B$147</definedName>
    <definedName name="Antragsprüfer">[2]Vorgaben!$B$141:$B$147</definedName>
    <definedName name="Assessoren">[3]Vorgaben!#REF!</definedName>
    <definedName name="Beschluss" localSheetId="3">[2]Vorgaben!$B$69:$B$70</definedName>
    <definedName name="Beschluss" localSheetId="14">[3]Vorgaben!$B$91:$B$92</definedName>
    <definedName name="Beschluss" localSheetId="13">[2]Vorgaben!$B$69:$B$70</definedName>
    <definedName name="Beschluss" localSheetId="0">[4]Vorgaben!$B$79:$B$80</definedName>
    <definedName name="Beschluss">Vorgaben!$B$38:$B$39</definedName>
    <definedName name="BillingAddressLine1">Pers!$D$62</definedName>
    <definedName name="BillingAddressLine2">Pers!$D$63</definedName>
    <definedName name="BillingCountry">Pers!$D$68</definedName>
    <definedName name="BillingLocality">Pers!$D$67</definedName>
    <definedName name="BillingPoBox">Pers!$D$65</definedName>
    <definedName name="BillingPostcode">Pers!$D$66</definedName>
    <definedName name="BillingStreetAndNumber">Pers!$D$64</definedName>
    <definedName name="Branchen" localSheetId="3">[2]Vorgaben!$B$4:$B$17</definedName>
    <definedName name="Branchen" localSheetId="14">[3]Vorgaben!$B$8:$B$21</definedName>
    <definedName name="Branchen" localSheetId="13">[2]Vorgaben!$B$4:$B$17</definedName>
    <definedName name="Branchen" localSheetId="0">[4]Vorgaben!$B$4:$B$17</definedName>
    <definedName name="Branchen">Vorgaben!$B$4:$B$17</definedName>
    <definedName name="CandidateAddressLine1">Pers!$D$32</definedName>
    <definedName name="CandidateBirthday">Pers!$D$27</definedName>
    <definedName name="CandidateCountry">Pers!$D$37</definedName>
    <definedName name="CandidateEmail">Pers!$D$40</definedName>
    <definedName name="CandidateFunction">Pers!$D$24</definedName>
    <definedName name="CandidateLocality">Pers!$D$36</definedName>
    <definedName name="CandidateMobilePhone">Pers!$D$39</definedName>
    <definedName name="CandidateName">Pers!$D$26</definedName>
    <definedName name="CandidateNationality">Pers!$D$28</definedName>
    <definedName name="CandidatePhone">Pers!$D$38</definedName>
    <definedName name="CandidatePlaceOfBirth">Pers!$D$29</definedName>
    <definedName name="CandidatePoBox">Pers!$D$34</definedName>
    <definedName name="CandidatePostcode">Pers!$D$35</definedName>
    <definedName name="CandidateStreetAndNumber">Pers!$D$33</definedName>
    <definedName name="CandidateSurname">Pers!$D$25</definedName>
    <definedName name="CandidateTitle">Pers!$D$23</definedName>
    <definedName name="CertCertificate">Pers!$D$13</definedName>
    <definedName name="CertLanguageCertificate">Pers!$D$14</definedName>
    <definedName name="CertLevel">Pers!$D$12</definedName>
    <definedName name="CompanyAddressLine1">Pers!$D$46</definedName>
    <definedName name="CompanyCountry">Pers!$D$51</definedName>
    <definedName name="CompanyDepartment">Pers!$D$45</definedName>
    <definedName name="CompanyEmail">Pers!$D$54</definedName>
    <definedName name="CompanyIndustry">Pers!$D$43</definedName>
    <definedName name="CompanyLocality">Pers!$D$50</definedName>
    <definedName name="CompanyMobilePhone">Pers!$D$53</definedName>
    <definedName name="CompanyName">Pers!$D$44</definedName>
    <definedName name="CompanyPhone">Pers!$D$52</definedName>
    <definedName name="CompanyPoBox">Pers!$D$48</definedName>
    <definedName name="CompanyPostcode">Pers!$D$49</definedName>
    <definedName name="CompanyStreetAndNumber">Pers!$D$47</definedName>
    <definedName name="Dokumentenart" localSheetId="14">[3]Vorgaben!#REF!</definedName>
    <definedName name="Dokumentenart" localSheetId="0">[4]Vorgaben!$B$149:$B$152</definedName>
    <definedName name="Dokumentenart">Vorgaben!$B$27:$B$30</definedName>
    <definedName name="_xlnm.Print_Area" localSheetId="15">Admin!$A$1:$E$19</definedName>
    <definedName name="_xlnm.Print_Area" localSheetId="12">Agil!$A$1:$K$159</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'Edu6'!$A$1:$K$22</definedName>
    <definedName name="_xlnm.Print_Area" localSheetId="10">'Edu7'!$A$1:$J$31</definedName>
    <definedName name="_xlnm.Print_Area" localSheetId="1">Pers!$A$1:$L$72</definedName>
    <definedName name="_xlnm.Print_Area" localSheetId="11">PM!$A$1:$K$159</definedName>
    <definedName name="_xlnm.Print_Area" localSheetId="3">Pos!$A$1:$K$13</definedName>
    <definedName name="_xlnm.Print_Area" localSheetId="14">SAagil!$A$1:$G$241</definedName>
    <definedName name="_xlnm.Print_Area" localSheetId="13">SAPM!$A$1:$G$232</definedName>
    <definedName name="_xlnm.Print_Area" localSheetId="2">Sum!$A$1:$I$64</definedName>
    <definedName name="_xlnm.Print_Area" localSheetId="0">Tips!$A$1:$D$15</definedName>
    <definedName name="_xlnm.Print_Area" localSheetId="16">Vorgaben!$A$1:$B$39</definedName>
    <definedName name="Empfehlung" localSheetId="14">[3]Vorgaben!#REF!</definedName>
    <definedName name="Empfehlung" localSheetId="0">[4]Vorgaben!$B$76:$B$77</definedName>
    <definedName name="Empfehlung">Vorgaben!$B$35:$B$36</definedName>
    <definedName name="EmpfehlungRez" localSheetId="14">[1]Vorgaben!$B$122:$B$123</definedName>
    <definedName name="EmpfehlungRez" localSheetId="0">[4]Vorgaben!$B$138:$B$139</definedName>
    <definedName name="EmpfehlungRez">[2]Vorgaben!$B$138:$B$139</definedName>
    <definedName name="Entscheid" localSheetId="3">[2]Vorgaben!$B$66:$B$67</definedName>
    <definedName name="Entscheid" localSheetId="14">[3]Vorgaben!$B$88:$B$89</definedName>
    <definedName name="Entscheid" localSheetId="13">[2]Vorgaben!$B$66:$B$67</definedName>
    <definedName name="Entscheid" localSheetId="0">[4]Vorgaben!$B$73:$B$74</definedName>
    <definedName name="Entscheid">Vorgaben!$B$32:$B$33</definedName>
    <definedName name="Geprüft">Vorgaben!$B$93:$B$101</definedName>
    <definedName name="InvoiceAdditionalDetails">Pers!$D$58</definedName>
    <definedName name="InvoiceRecipient">Pers!$D$57</definedName>
    <definedName name="Jahre" localSheetId="14">[3]Vorgaben!#REF!</definedName>
    <definedName name="Jahre">[3]Vorgaben!#REF!</definedName>
    <definedName name="Kompetenzzuordnung" localSheetId="3">[2]Vorgaben!$B$100:$B$132</definedName>
    <definedName name="Kompetenzzuordnung" localSheetId="14">[1]Vorgaben!$B$87:$B$120</definedName>
    <definedName name="Kompetenzzuordnung" localSheetId="13">[2]Vorgaben!$B$100:$B$132</definedName>
    <definedName name="Kompetenzzuordnung" localSheetId="0">[4]Vorgaben!$B$104:$B$136</definedName>
    <definedName name="Kompetenzzuordnung">Vorgaben!$B$58:$B$91</definedName>
    <definedName name="Komplexität">Vorgaben!$B$19:$B$19</definedName>
    <definedName name="Länder">Vorgaben!$B$103:$B$259</definedName>
    <definedName name="Level" localSheetId="0">[4]Vorgaben!$B$19:$B$21</definedName>
    <definedName name="Level">Vorgaben!#REF!</definedName>
    <definedName name="Personentage" localSheetId="14">[3]Vorgaben!#REF!</definedName>
    <definedName name="Personentage" localSheetId="0">[4]Vorgaben!$B$68:$B$71</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 localSheetId="14">[3]Vorgaben!$B$108:$B$120</definedName>
    <definedName name="Projektarten" localSheetId="0">[4]Vorgaben!$B$86:$B$98</definedName>
    <definedName name="Projektarten">[2]Vorgaben!$B$86:$B$98</definedName>
    <definedName name="Projektrollen" localSheetId="3">[2]Vorgaben!$B$72:$B$84</definedName>
    <definedName name="Projektrollen" localSheetId="14">[3]Vorgaben!$B$94:$B$97</definedName>
    <definedName name="Projektrollen" localSheetId="13">[2]Vorgaben!$B$72:$B$84</definedName>
    <definedName name="Projektrollen" localSheetId="0">[4]Vorgaben!$B$82:$B$98</definedName>
    <definedName name="Projektrollen">Vorgaben!$B$41:$B$56</definedName>
    <definedName name="Rechnung_an" localSheetId="3">[2]Vorgaben!$B$44:$B$46</definedName>
    <definedName name="Rechnung_an" localSheetId="14">[3]Vorgaben!$B$56:$B$58</definedName>
    <definedName name="Rechnung_an" localSheetId="13">[2]Vorgaben!$B$44:$B$46</definedName>
    <definedName name="Rechnung_an" localSheetId="0">[4]Vorgaben!$B$39:$B$41</definedName>
    <definedName name="Rechnung_an">Vorgaben!$B$23:$B$25</definedName>
    <definedName name="Rollen" localSheetId="3">[2]Vorgaben!$B$48:$B$64</definedName>
    <definedName name="Rollen" localSheetId="14">[3]Vorgaben!$B$60:$B$66</definedName>
    <definedName name="Rollen" localSheetId="13">[2]Vorgaben!$B$48:$B$64</definedName>
    <definedName name="Rollen" localSheetId="0">[4]Vorgaben!$B$48:$B$66</definedName>
    <definedName name="Rollen">Vorgaben!#REF!</definedName>
    <definedName name="Selbstbeurteilung">Vorgaben!$B$23:$B$25</definedName>
    <definedName name="Sprachen" localSheetId="3">[2]Vorgaben!$B$40:$B$42</definedName>
    <definedName name="Sprachen" localSheetId="14">[3]Vorgaben!$B$52:$B$54</definedName>
    <definedName name="Sprachen" localSheetId="13">[2]Vorgaben!$B$40:$B$42</definedName>
    <definedName name="Sprachen" localSheetId="0">[4]Vorgaben!$B$35:$B$37</definedName>
    <definedName name="Sprachen">Vorgaben!$B$19:$B$21</definedName>
    <definedName name="Titel">[3]Vorgaben!$B$4:$B$6</definedName>
    <definedName name="Verlängerung">[3]Vorgaben!$B$99:$B$106</definedName>
    <definedName name="Verlängerungsentscheid">[3]Vorgaben!$B$126:$B$127</definedName>
    <definedName name="Zertifikat" localSheetId="3">[2]Vorgaben!$B$31:$B$38</definedName>
    <definedName name="Zertifikat" localSheetId="14">[3]Vorgaben!$B$38:$B$50</definedName>
    <definedName name="Zertifikat" localSheetId="13">[2]Vorgaben!$B$31:$B$38</definedName>
    <definedName name="Zertifikat" localSheetId="0">[4]Vorgaben!$B$31:$B$33</definedName>
    <definedName name="Zertifikat">Vorgaben!#REF!</definedName>
    <definedName name="Zertifikate" localSheetId="3">[2]Vorgaben!$B$23:$B$29</definedName>
    <definedName name="Zertifikate" localSheetId="14">[3]Vorgaben!$B$27:$B$36</definedName>
    <definedName name="Zertifikate" localSheetId="13">[2]Vorgaben!$B$23:$B$29</definedName>
    <definedName name="Zertifikate" localSheetId="0">[4]Vorgaben!$B$23:$B$29</definedName>
    <definedName name="Zertifikate">Vorgaben!$B$261:$B$262</definedName>
    <definedName name="Zulassung" localSheetId="14">[3]Vorgaben!$B$122:$B$124</definedName>
    <definedName name="Zulassung">[1]Vorgaben!#REF!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17" l="1"/>
  <c r="J15" i="4" l="1"/>
  <c r="J7" i="4"/>
  <c r="H17" i="17"/>
  <c r="H18" i="17"/>
  <c r="J15" i="23"/>
  <c r="J7" i="23"/>
  <c r="H20" i="17"/>
  <c r="H21" i="17"/>
  <c r="H15" i="17"/>
  <c r="J151" i="23"/>
  <c r="J150" i="23"/>
  <c r="J136" i="23"/>
  <c r="J135" i="23"/>
  <c r="J121" i="23"/>
  <c r="J120" i="23"/>
  <c r="J106" i="23"/>
  <c r="J105" i="23"/>
  <c r="J91" i="23"/>
  <c r="J90" i="23"/>
  <c r="J76" i="23"/>
  <c r="J75" i="23"/>
  <c r="J61" i="23"/>
  <c r="J60" i="23"/>
  <c r="J46" i="23"/>
  <c r="J45" i="23"/>
  <c r="J31" i="23"/>
  <c r="J30" i="23"/>
  <c r="J16" i="23"/>
  <c r="F9" i="22"/>
  <c r="I9" i="22"/>
  <c r="F17" i="22"/>
  <c r="I17" i="22"/>
  <c r="F28" i="22"/>
  <c r="I28" i="22"/>
  <c r="F37" i="22"/>
  <c r="I37" i="22"/>
  <c r="F43" i="22"/>
  <c r="I43" i="22"/>
  <c r="F50" i="22"/>
  <c r="I50" i="22"/>
  <c r="F58" i="22"/>
  <c r="I58" i="22"/>
  <c r="F66" i="22"/>
  <c r="I66" i="22"/>
  <c r="F74" i="22"/>
  <c r="I74" i="22"/>
  <c r="F83" i="22"/>
  <c r="I83" i="22"/>
  <c r="F91" i="22"/>
  <c r="I91" i="22"/>
  <c r="F99" i="22"/>
  <c r="I99" i="22"/>
  <c r="F106" i="22"/>
  <c r="I106" i="22"/>
  <c r="F114" i="22"/>
  <c r="I114" i="22"/>
  <c r="F122" i="22"/>
  <c r="I122" i="22"/>
  <c r="F131" i="22"/>
  <c r="I131" i="22"/>
  <c r="F139" i="22"/>
  <c r="I139" i="22"/>
  <c r="F145" i="22"/>
  <c r="I145" i="22"/>
  <c r="F152" i="22"/>
  <c r="I152" i="22"/>
  <c r="F160" i="22"/>
  <c r="I160" i="22"/>
  <c r="F167" i="22"/>
  <c r="I167" i="22"/>
  <c r="F175" i="22"/>
  <c r="I175" i="22"/>
  <c r="F183" i="22"/>
  <c r="I183" i="22"/>
  <c r="F191" i="22"/>
  <c r="I191" i="22"/>
  <c r="F198" i="22"/>
  <c r="I198" i="22"/>
  <c r="F206" i="22"/>
  <c r="I206" i="22"/>
  <c r="F214" i="22"/>
  <c r="I214" i="22"/>
  <c r="F222" i="22"/>
  <c r="I222" i="22"/>
  <c r="F229" i="22"/>
  <c r="I229" i="22" s="1"/>
  <c r="I240" i="22" s="1"/>
  <c r="F240" i="22" s="1"/>
  <c r="B7" i="3"/>
  <c r="N9" i="13"/>
  <c r="D20" i="13" s="1"/>
  <c r="D18" i="13"/>
  <c r="D17" i="13"/>
  <c r="F9" i="19"/>
  <c r="I9" i="19" s="1"/>
  <c r="F17" i="19"/>
  <c r="I17" i="19"/>
  <c r="F27" i="19"/>
  <c r="I27" i="19"/>
  <c r="F36" i="19"/>
  <c r="I36" i="19"/>
  <c r="F42" i="19"/>
  <c r="I42" i="19"/>
  <c r="F49" i="19"/>
  <c r="I49" i="19"/>
  <c r="F57" i="19"/>
  <c r="I57" i="19"/>
  <c r="F65" i="19"/>
  <c r="I65" i="19"/>
  <c r="F73" i="19"/>
  <c r="I73" i="19"/>
  <c r="F81" i="19"/>
  <c r="I81" i="19"/>
  <c r="F89" i="19"/>
  <c r="I89" i="19"/>
  <c r="F97" i="19"/>
  <c r="I97" i="19"/>
  <c r="F104" i="19"/>
  <c r="I104" i="19"/>
  <c r="F112" i="19"/>
  <c r="I112" i="19"/>
  <c r="F120" i="19"/>
  <c r="I120" i="19"/>
  <c r="F129" i="19"/>
  <c r="I129" i="19"/>
  <c r="F137" i="19"/>
  <c r="I137" i="19"/>
  <c r="F143" i="19"/>
  <c r="I143" i="19"/>
  <c r="F150" i="19"/>
  <c r="I150" i="19"/>
  <c r="F158" i="19"/>
  <c r="I158" i="19"/>
  <c r="F165" i="19"/>
  <c r="I165" i="19"/>
  <c r="F173" i="19"/>
  <c r="I173" i="19"/>
  <c r="F181" i="19"/>
  <c r="I181" i="19"/>
  <c r="F189" i="19"/>
  <c r="I189" i="19"/>
  <c r="F196" i="19"/>
  <c r="I196" i="19"/>
  <c r="F205" i="19"/>
  <c r="I205" i="19"/>
  <c r="F213" i="19"/>
  <c r="I213" i="19"/>
  <c r="F221" i="19"/>
  <c r="I221" i="19" s="1"/>
  <c r="J16" i="4"/>
  <c r="J30" i="4"/>
  <c r="J151" i="4"/>
  <c r="J150" i="4"/>
  <c r="J136" i="4"/>
  <c r="J135" i="4"/>
  <c r="J121" i="4"/>
  <c r="J120" i="4"/>
  <c r="J106" i="4"/>
  <c r="J105" i="4"/>
  <c r="J91" i="4"/>
  <c r="J90" i="4"/>
  <c r="J76" i="4"/>
  <c r="J75" i="4"/>
  <c r="J61" i="4"/>
  <c r="J60" i="4"/>
  <c r="J46" i="4"/>
  <c r="J45" i="4"/>
  <c r="J31" i="4"/>
  <c r="G6" i="10"/>
  <c r="G9" i="10"/>
  <c r="D63" i="17"/>
  <c r="F31" i="17"/>
  <c r="D31" i="17"/>
  <c r="H18" i="12"/>
  <c r="H15" i="12"/>
  <c r="H13" i="12"/>
  <c r="H12" i="12"/>
  <c r="H10" i="12"/>
  <c r="H9" i="12"/>
  <c r="H6" i="12"/>
  <c r="H21" i="12" s="1"/>
  <c r="G10" i="17" s="1"/>
  <c r="H10" i="17" s="1"/>
  <c r="H7" i="12"/>
  <c r="G30" i="11"/>
  <c r="G11" i="17"/>
  <c r="H11" i="17"/>
  <c r="G82" i="9"/>
  <c r="G8" i="17" s="1"/>
  <c r="H8" i="17" s="1"/>
  <c r="G38" i="8"/>
  <c r="G7" i="17"/>
  <c r="H7" i="17"/>
  <c r="G82" i="7"/>
  <c r="G6" i="17"/>
  <c r="H6" i="17"/>
  <c r="G82" i="5"/>
  <c r="G5" i="17"/>
  <c r="H5" i="17"/>
  <c r="D55" i="17"/>
  <c r="I237" i="22" l="1"/>
  <c r="F237" i="22" s="1"/>
  <c r="I238" i="22"/>
  <c r="F238" i="22" s="1"/>
  <c r="I239" i="22"/>
  <c r="F239" i="22" s="1"/>
  <c r="I229" i="19"/>
  <c r="F229" i="19" s="1"/>
  <c r="I230" i="19"/>
  <c r="F230" i="19" s="1"/>
  <c r="I228" i="19"/>
  <c r="F228" i="19" s="1"/>
  <c r="I231" i="19"/>
  <c r="F231" i="19" s="1"/>
  <c r="G12" i="10"/>
  <c r="G9" i="17" s="1"/>
  <c r="H9" i="17" s="1"/>
  <c r="H2" i="17" s="1"/>
  <c r="H25" i="17" s="1"/>
</calcChain>
</file>

<file path=xl/sharedStrings.xml><?xml version="1.0" encoding="utf-8"?>
<sst xmlns="http://schemas.openxmlformats.org/spreadsheetml/2006/main" count="1944" uniqueCount="1113">
  <si>
    <t>Bemerkungen</t>
  </si>
  <si>
    <t>Jean-Pierre Widmann</t>
  </si>
  <si>
    <t>Entscheid</t>
  </si>
  <si>
    <t>Version</t>
  </si>
  <si>
    <t>Dr. Laurens de Bever</t>
  </si>
  <si>
    <t>Level</t>
  </si>
  <si>
    <t>nein</t>
  </si>
  <si>
    <t>Referenz einholen</t>
  </si>
  <si>
    <t>Interview durchführen</t>
  </si>
  <si>
    <t>Vorname Name</t>
  </si>
  <si>
    <t>Anrede</t>
  </si>
  <si>
    <t>E-Mail</t>
  </si>
  <si>
    <t>Branchen</t>
  </si>
  <si>
    <t>Sprache</t>
  </si>
  <si>
    <t>Rechnung an</t>
  </si>
  <si>
    <t>Dokumentenart</t>
  </si>
  <si>
    <t>White Paper</t>
  </si>
  <si>
    <t>Blog</t>
  </si>
  <si>
    <t>Position</t>
  </si>
  <si>
    <t>Telefon</t>
  </si>
  <si>
    <r>
      <t xml:space="preserve">Referenzperson </t>
    </r>
    <r>
      <rPr>
        <sz val="9"/>
        <color theme="0" tint="-0.499984740745262"/>
        <rFont val="Verdana"/>
        <family val="2"/>
      </rPr>
      <t>(üblicherweise Auftraggeber oder Arbeitgeber)</t>
    </r>
  </si>
  <si>
    <t>Empfehlung</t>
  </si>
  <si>
    <t>Zertifikat verlängern</t>
  </si>
  <si>
    <t>Zertifikat nicht verlängern</t>
  </si>
  <si>
    <t xml:space="preserve">Datum  </t>
  </si>
  <si>
    <t xml:space="preserve">Ort  </t>
  </si>
  <si>
    <t>Begründung der
Empfehlung</t>
  </si>
  <si>
    <t>Von Geschäftsstelle des VZPM auszufüllen</t>
  </si>
  <si>
    <t>Beschluss</t>
  </si>
  <si>
    <t>Mitglied der Geschäftsleitung</t>
  </si>
  <si>
    <t>Glattbrugg</t>
  </si>
  <si>
    <t>sign. Maja Schütz</t>
  </si>
  <si>
    <t>sign. Jean-Pierre Widmann</t>
  </si>
  <si>
    <t>Beschluss der Geschäftsleitung</t>
  </si>
  <si>
    <t>Projektrollen</t>
  </si>
  <si>
    <t>Kompetenzzuordnung</t>
  </si>
  <si>
    <t>Level D - Certified Project Management Associate</t>
  </si>
  <si>
    <t>D</t>
  </si>
  <si>
    <t>Antrag von AssessorIn prüfen lassen</t>
  </si>
  <si>
    <t>Geprüft von</t>
  </si>
  <si>
    <t>Filiz Balkanli</t>
  </si>
  <si>
    <t>Manuela Frei</t>
  </si>
  <si>
    <t>Tina Vasic</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</si>
  <si>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</si>
  <si>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</si>
  <si>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</si>
  <si>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</si>
  <si>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</si>
  <si>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</si>
  <si>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</si>
  <si>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</si>
  <si>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</si>
  <si>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</si>
  <si>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</si>
  <si>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</si>
  <si>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</si>
  <si>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</si>
  <si>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</si>
  <si>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</si>
  <si>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</si>
  <si>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</si>
  <si>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</si>
  <si>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</si>
  <si>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</si>
  <si>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</si>
  <si>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</si>
  <si>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</si>
  <si>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</si>
  <si>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</si>
  <si>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</si>
  <si>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</si>
  <si>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</si>
  <si>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</si>
  <si>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</si>
  <si>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</si>
  <si>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</si>
  <si>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</si>
  <si>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</si>
  <si>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</si>
  <si>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</si>
  <si>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</si>
  <si>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</si>
  <si>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</si>
  <si>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</si>
  <si>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</si>
  <si>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</si>
  <si>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</si>
  <si>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</si>
  <si>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</si>
  <si>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</si>
  <si>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</si>
  <si>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</si>
  <si>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</si>
  <si>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4.4.4.1</t>
  </si>
  <si>
    <t>4.4.4.2</t>
  </si>
  <si>
    <t>4.4.4.3</t>
  </si>
  <si>
    <t>4.4.4.4</t>
  </si>
  <si>
    <t>4.4.4.5</t>
  </si>
  <si>
    <t>4.4.5</t>
  </si>
  <si>
    <t>4.4.5.1</t>
  </si>
  <si>
    <t>4.4.5.2</t>
  </si>
  <si>
    <t>4.4.5.3</t>
  </si>
  <si>
    <t>4.4.5.4</t>
  </si>
  <si>
    <t>4.4.5.5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</si>
  <si>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</si>
  <si>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</si>
  <si>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</si>
  <si>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</si>
  <si>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</si>
  <si>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</si>
  <si>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</si>
  <si>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</si>
  <si>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</si>
  <si>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</si>
  <si>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</si>
  <si>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</si>
  <si>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</si>
  <si>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</si>
  <si>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</si>
  <si>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</si>
  <si>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</si>
  <si>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</si>
  <si>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</si>
  <si>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</si>
  <si>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</si>
  <si>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</si>
  <si>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</si>
  <si>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</si>
  <si>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</si>
  <si>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</si>
  <si>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</si>
  <si>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</si>
  <si>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</si>
  <si>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</si>
  <si>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</si>
  <si>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</si>
  <si>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</si>
  <si>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</si>
  <si>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</si>
  <si>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</si>
  <si>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</si>
  <si>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</si>
  <si>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</si>
  <si>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</si>
  <si>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</si>
  <si>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</si>
  <si>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</si>
  <si>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</si>
  <si>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</si>
  <si>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</si>
  <si>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</si>
  <si>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</si>
  <si>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</si>
  <si>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</si>
  <si>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</si>
  <si>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</si>
  <si>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</si>
  <si>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</si>
  <si>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</si>
  <si>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</si>
  <si>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</si>
  <si>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</si>
  <si>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</si>
  <si>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</si>
  <si>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</si>
  <si>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</si>
  <si>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</si>
  <si>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</si>
  <si>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</si>
  <si>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</si>
  <si>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</si>
  <si>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</si>
  <si>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</si>
  <si>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</si>
  <si>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</si>
  <si>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</si>
  <si>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</si>
  <si>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</si>
  <si>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</si>
  <si>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</si>
  <si>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</si>
  <si>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</si>
  <si>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</si>
  <si>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</si>
  <si>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</si>
  <si>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4.5.10.2</t>
  </si>
  <si>
    <t>4.5.10.3</t>
  </si>
  <si>
    <t>4.5.10.4</t>
  </si>
  <si>
    <t>4.5.10.5</t>
  </si>
  <si>
    <t>4.5.10.6</t>
  </si>
  <si>
    <t>4.5.11</t>
  </si>
  <si>
    <t>4.5.11.1</t>
  </si>
  <si>
    <t>4.5.11.2</t>
  </si>
  <si>
    <t>4.5.11.3</t>
  </si>
  <si>
    <t>4.5.11.4</t>
  </si>
  <si>
    <t>4.5.11.5</t>
  </si>
  <si>
    <t>4.5.12</t>
  </si>
  <si>
    <t>4.5.12.1</t>
  </si>
  <si>
    <t>4.5.12.2</t>
  </si>
  <si>
    <t>4.5.12.3</t>
  </si>
  <si>
    <t>4.5.12.4</t>
  </si>
  <si>
    <t>4.5.12.5</t>
  </si>
  <si>
    <t>4.5.13</t>
  </si>
  <si>
    <t>4.5.13.1</t>
  </si>
  <si>
    <t>4.5.13.2</t>
  </si>
  <si>
    <t>4.5.13.3</t>
  </si>
  <si>
    <t>4.5.13.4</t>
  </si>
  <si>
    <t>Sie können den Rezertifizierungsantrag frühestens 6 Monate vor Ablauf des Zertifikats einreichen.</t>
  </si>
  <si>
    <t>Ihr Zertifikat ist vor mehr als 6 Monaten abgelaufen. Nehmen Sie bitte mit uns Kontakt auf.</t>
  </si>
  <si>
    <t>Ihr Zertifikat ist vor mehr als 12 Monaten abgelaufen und kann nicht verlängert werden.</t>
  </si>
  <si>
    <t>Gwendolin Anna Rotach</t>
  </si>
  <si>
    <t>Design</t>
  </si>
  <si>
    <t>4.P8.5</t>
  </si>
  <si>
    <t>Zertifikate</t>
  </si>
  <si>
    <t>Level D - Certified Agile Associate</t>
  </si>
  <si>
    <t>Epic Owner, Enterprise Architect</t>
  </si>
  <si>
    <t>Solution Manager/Architect/Engineer/Train Engineer</t>
  </si>
  <si>
    <t>Release Train Engineer</t>
  </si>
  <si>
    <t>Business Owner</t>
  </si>
  <si>
    <t>Head of Product Group, Product Manager, Product Owner</t>
  </si>
  <si>
    <t>System Architect/Engineer</t>
  </si>
  <si>
    <t>Agile Coach, Scrum Master</t>
  </si>
  <si>
    <t>Agile Rollen</t>
  </si>
  <si>
    <t>Rolle im Vorhaben/Unternehmen</t>
  </si>
  <si>
    <t>LI - Liechtenstein</t>
  </si>
  <si>
    <t>------------------------------</t>
  </si>
  <si>
    <t>AD - Andorra</t>
  </si>
  <si>
    <t>MT - Malta</t>
  </si>
  <si>
    <t>MC - Monaco</t>
  </si>
  <si>
    <t>PT - Portugal</t>
  </si>
  <si>
    <t>SM - San Marino</t>
  </si>
  <si>
    <t>AF - Afghanistan</t>
  </si>
  <si>
    <t>AO - Angola</t>
  </si>
  <si>
    <t>BH - Bahrain</t>
  </si>
  <si>
    <t>BD - Bangladesh</t>
  </si>
  <si>
    <t>BY - Belarus</t>
  </si>
  <si>
    <t>BZ - Belize</t>
  </si>
  <si>
    <t>BJ - Benin</t>
  </si>
  <si>
    <t>BT - Bhutan</t>
  </si>
  <si>
    <t>BW - Botswana</t>
  </si>
  <si>
    <t>BF - Burkina Faso</t>
  </si>
  <si>
    <t>BI - Burundi</t>
  </si>
  <si>
    <t>CL - Chile</t>
  </si>
  <si>
    <t>CN - China</t>
  </si>
  <si>
    <t>CR - Costa Rica</t>
  </si>
  <si>
    <t>EC - Ecuador</t>
  </si>
  <si>
    <t>SV - El Salvador</t>
  </si>
  <si>
    <t>GM - Gambia</t>
  </si>
  <si>
    <t>GH - Ghana</t>
  </si>
  <si>
    <t>GT - Guatemala</t>
  </si>
  <si>
    <t>GN - Guinea</t>
  </si>
  <si>
    <t>GY - Guyana</t>
  </si>
  <si>
    <t>HN - Honduras</t>
  </si>
  <si>
    <t>HK - Hong Kong</t>
  </si>
  <si>
    <t>IR - Iran</t>
  </si>
  <si>
    <t>IL - Israel</t>
  </si>
  <si>
    <t>JM - Jamaica</t>
  </si>
  <si>
    <t>JP - Japan</t>
  </si>
  <si>
    <t>KW - Kuwait</t>
  </si>
  <si>
    <t>LA - Laos</t>
  </si>
  <si>
    <t>LR - Liberia</t>
  </si>
  <si>
    <t>MW - Malawi</t>
  </si>
  <si>
    <t>MY - Malaysia</t>
  </si>
  <si>
    <t>ML - Mali</t>
  </si>
  <si>
    <t>MZ - Mozambique</t>
  </si>
  <si>
    <t>NA - Namibia</t>
  </si>
  <si>
    <t>NP - Nepal</t>
  </si>
  <si>
    <t>NI - Nicaragua</t>
  </si>
  <si>
    <t>NE - Niger</t>
  </si>
  <si>
    <t>NG - Nigeria</t>
  </si>
  <si>
    <t>OM - Oman</t>
  </si>
  <si>
    <t>PK - Pakistan</t>
  </si>
  <si>
    <t>PA - Panama</t>
  </si>
  <si>
    <t>PY - Paraguay</t>
  </si>
  <si>
    <t>PE - Peru</t>
  </si>
  <si>
    <t>PR - Puerto Rico</t>
  </si>
  <si>
    <t>SN - Senegal</t>
  </si>
  <si>
    <t>SL - Sierra Leone</t>
  </si>
  <si>
    <t>SO - Somalia</t>
  </si>
  <si>
    <t>LK - Sri Lanka</t>
  </si>
  <si>
    <t>SD - Sudan</t>
  </si>
  <si>
    <t>TW - Taiwan</t>
  </si>
  <si>
    <t>TH - Thailand</t>
  </si>
  <si>
    <t>TG - Togo</t>
  </si>
  <si>
    <t>UG - Uganda</t>
  </si>
  <si>
    <t>UA - Ukraine</t>
  </si>
  <si>
    <t>UY - Uruguay</t>
  </si>
  <si>
    <t>VE - Venezuela</t>
  </si>
  <si>
    <t>VN - Vietnam</t>
  </si>
  <si>
    <t>Länder</t>
  </si>
  <si>
    <t>XK - Kosovo</t>
  </si>
  <si>
    <t>Flavio Käsermann</t>
  </si>
  <si>
    <t>Laura Bader</t>
  </si>
  <si>
    <t>Danai Bahalayothin</t>
  </si>
  <si>
    <t>Samira Geu</t>
  </si>
  <si>
    <t>Barbara Maier</t>
  </si>
  <si>
    <t>Varsha Jeyanthan</t>
  </si>
  <si>
    <t>Instructions for submitting an application for recertification</t>
  </si>
  <si>
    <r>
      <t xml:space="preserve">Use the present file to submit an recertification application at IPMA Level D. This form refers to the </t>
    </r>
    <r>
      <rPr>
        <sz val="9"/>
        <color rgb="FFC00000"/>
        <rFont val="Verdana"/>
        <family val="2"/>
      </rPr>
      <t>ICB4 (Individual Competence Baseline)</t>
    </r>
    <r>
      <rPr>
        <sz val="9"/>
        <rFont val="Verdana"/>
        <family val="2"/>
      </rPr>
      <t xml:space="preserve"> or to the </t>
    </r>
    <r>
      <rPr>
        <sz val="9"/>
        <color rgb="FFC00000"/>
        <rFont val="Verdana"/>
        <family val="2"/>
      </rPr>
      <t>IPMA Reference Guide ICB4 in an Agile World</t>
    </r>
    <r>
      <rPr>
        <sz val="9"/>
        <rFont val="Verdana"/>
        <family val="2"/>
      </rPr>
      <t>, which you can download from our website as a PDF file.</t>
    </r>
  </si>
  <si>
    <r>
      <rPr>
        <sz val="9"/>
        <color rgb="FF000000"/>
        <rFont val="Verdana"/>
        <family val="2"/>
      </rPr>
      <t>Use the application form</t>
    </r>
  </si>
  <si>
    <t>Online login</t>
  </si>
  <si>
    <r>
      <rPr>
        <sz val="9"/>
        <color rgb="FF000000"/>
        <rFont val="Verdana"/>
        <family val="2"/>
      </rPr>
      <t>Submit application</t>
    </r>
  </si>
  <si>
    <t>Recertification application</t>
  </si>
  <si>
    <r>
      <rPr>
        <sz val="9"/>
        <color rgb="FF000000"/>
        <rFont val="Verdana"/>
        <family val="2"/>
      </rPr>
      <t>Overview</t>
    </r>
  </si>
  <si>
    <t>Consent</t>
  </si>
  <si>
    <r>
      <t>On our certification portal zert.vzpm.ch you can log in and start the recertification process.
You must provide evidence of the training courses listed in this application. Please scan the receipts (maximum 1 page per receipt), number them according to the numbers in this application, combine all receipts in a PDF file (</t>
    </r>
    <r>
      <rPr>
        <sz val="9"/>
        <color rgb="FFC00000"/>
        <rFont val="Verdana"/>
        <family val="2"/>
      </rPr>
      <t>no ZIP file</t>
    </r>
    <r>
      <rPr>
        <sz val="9"/>
        <rFont val="Verdana"/>
        <family val="2"/>
      </rPr>
      <t xml:space="preserve">) and upload it to the portal with the following name: </t>
    </r>
    <r>
      <rPr>
        <sz val="9"/>
        <color rgb="FFC00000"/>
        <rFont val="Verdana"/>
        <family val="2"/>
      </rPr>
      <t xml:space="preserve">LastName_FirstName_Attachments
</t>
    </r>
    <r>
      <rPr>
        <sz val="9"/>
        <rFont val="Verdana"/>
        <family val="2"/>
      </rPr>
      <t xml:space="preserve">
Please do not submit your own CV, instead fill in the tables correctly and completely in this application form.</t>
    </r>
  </si>
  <si>
    <r>
      <t xml:space="preserve">The </t>
    </r>
    <r>
      <rPr>
        <sz val="9"/>
        <color rgb="FFC00000"/>
        <rFont val="Verdana"/>
        <family val="2"/>
      </rPr>
      <t>full recertification application</t>
    </r>
    <r>
      <rPr>
        <sz val="9"/>
        <rFont val="Verdana"/>
        <family val="2"/>
      </rPr>
      <t xml:space="preserve"> comprises the following documents:
1) Recertification application (present Excel file)
2) Document with all attachments
The application for recertification will be made available to you in the certification portal. 
</t>
    </r>
  </si>
  <si>
    <r>
      <t xml:space="preserve">The present Excel file is the central element of your application. Please complete the various spreadsheets in full, and save the file in Excel format under the specified name.
It is important that you start with the </t>
    </r>
    <r>
      <rPr>
        <sz val="9"/>
        <color rgb="FFC00000"/>
        <rFont val="Verdana"/>
        <family val="2"/>
      </rPr>
      <t>worksheet 'Pers' (personal details)</t>
    </r>
    <r>
      <rPr>
        <sz val="9"/>
        <rFont val="Verdana"/>
        <family val="2"/>
      </rPr>
      <t xml:space="preserve">.
Please document the professional training you require using the </t>
    </r>
    <r>
      <rPr>
        <sz val="9"/>
        <color rgb="FFC00000"/>
        <rFont val="Verdana"/>
        <family val="2"/>
      </rPr>
      <t>spreadsheets 'Edu1' to 'Edu7' (Education)</t>
    </r>
    <r>
      <rPr>
        <sz val="9"/>
        <rFont val="Verdana"/>
        <family val="2"/>
      </rPr>
      <t xml:space="preserve"> and your practical experience using the </t>
    </r>
    <r>
      <rPr>
        <sz val="9"/>
        <color rgb="FFC00000"/>
        <rFont val="Verdana"/>
        <family val="2"/>
      </rPr>
      <t>spreadsheet 'PM' for the domain project management or 'Agile' for agile leadership</t>
    </r>
    <r>
      <rPr>
        <sz val="9"/>
        <rFont val="Verdana"/>
        <family val="2"/>
      </rPr>
      <t>. All those who are related to ICB4 or to the IPMA Reference Guide ICB4 in an Agile World in terms of content will be accepted as professional training courses.
Enter your information in the white fields. Some cells contain pull-down menus. If you need more space to enter your information, we kindly ask you to contact our office.</t>
    </r>
  </si>
  <si>
    <r>
      <t xml:space="preserve">The </t>
    </r>
    <r>
      <rPr>
        <sz val="9"/>
        <color rgb="FFC00000"/>
        <rFont val="Verdana"/>
        <family val="2"/>
      </rPr>
      <t>worksheet 'Sum' (Summary)</t>
    </r>
    <r>
      <rPr>
        <sz val="9"/>
        <rFont val="Verdana"/>
        <family val="2"/>
      </rPr>
      <t xml:space="preserve"> contains an overview of the details you provided in the present recertification application. This is designed to enable you to check whether you have documented sufficient training courses.</t>
    </r>
  </si>
  <si>
    <t xml:space="preserve">When submitting the application for recertification, you will be asked to give your consent to the rules of the recertification procedure. In addition, you can agree to other topics, such as the publication of the certificate issued. </t>
  </si>
  <si>
    <t>Personal details</t>
  </si>
  <si>
    <t>Please first read the information set out in the spreadsheet 'Tips'! It is essential that you enter the validity date of your certificate in line 9 at the beginning, as this information is required for the calculation of the experience period. PLEASE DO NOT DELETE ANY SPREADSHEETS!</t>
  </si>
  <si>
    <r>
      <rPr>
        <b/>
        <sz val="9"/>
        <color rgb="FF000000"/>
        <rFont val="Verdana"/>
        <family val="2"/>
      </rPr>
      <t xml:space="preserve">Available certificate </t>
    </r>
    <r>
      <rPr>
        <sz val="9"/>
        <color rgb="FFC00000"/>
        <rFont val="Verdana"/>
        <family val="2"/>
      </rPr>
      <t>(please include a scan in the document file if you have a foreign certificate)</t>
    </r>
  </si>
  <si>
    <r>
      <rPr>
        <sz val="9"/>
        <color rgb="FF000000"/>
        <rFont val="Verdana"/>
        <family val="2"/>
      </rPr>
      <t>Number</t>
    </r>
  </si>
  <si>
    <r>
      <rPr>
        <sz val="9"/>
        <color rgb="FF000000"/>
        <rFont val="Verdana"/>
        <family val="2"/>
      </rPr>
      <t>Certificate</t>
    </r>
  </si>
  <si>
    <r>
      <rPr>
        <sz val="9"/>
        <color rgb="FF000000"/>
        <rFont val="Verdana"/>
        <family val="2"/>
      </rPr>
      <t>Valid until</t>
    </r>
  </si>
  <si>
    <t>Certificate</t>
  </si>
  <si>
    <t>Certification language</t>
  </si>
  <si>
    <t>Application date</t>
  </si>
  <si>
    <t>Start of experience period</t>
  </si>
  <si>
    <t>End of experience period</t>
  </si>
  <si>
    <r>
      <rPr>
        <b/>
        <sz val="9"/>
        <color rgb="FF000000"/>
        <rFont val="Verdana"/>
        <family val="2"/>
      </rPr>
      <t>Personal details</t>
    </r>
  </si>
  <si>
    <r>
      <rPr>
        <sz val="9"/>
        <color rgb="FF000000"/>
        <rFont val="Verdana"/>
        <family val="2"/>
      </rPr>
      <t>Salutation</t>
    </r>
  </si>
  <si>
    <r>
      <rPr>
        <sz val="9"/>
        <color rgb="FF000000"/>
        <rFont val="Verdana"/>
        <family val="2"/>
      </rPr>
      <t>Name</t>
    </r>
  </si>
  <si>
    <r>
      <rPr>
        <sz val="9"/>
        <color rgb="FF000000"/>
        <rFont val="Verdana"/>
        <family val="2"/>
      </rPr>
      <t>First name</t>
    </r>
  </si>
  <si>
    <r>
      <rPr>
        <sz val="9"/>
        <color rgb="FF000000"/>
        <rFont val="Verdana"/>
        <family val="2"/>
      </rPr>
      <t>Date of birth</t>
    </r>
  </si>
  <si>
    <r>
      <rPr>
        <sz val="9"/>
        <color rgb="FF000000"/>
        <rFont val="Verdana"/>
        <family val="2"/>
      </rPr>
      <t>Nationality</t>
    </r>
  </si>
  <si>
    <r>
      <rPr>
        <sz val="9"/>
        <color rgb="FF000000"/>
        <rFont val="Verdana"/>
        <family val="2"/>
      </rPr>
      <t>Place of civil origin or place of birth</t>
    </r>
  </si>
  <si>
    <r>
      <rPr>
        <sz val="9"/>
        <color rgb="FF000000"/>
        <rFont val="Verdana"/>
        <family val="2"/>
      </rPr>
      <t>Title</t>
    </r>
    <r>
      <rPr>
        <sz val="9"/>
        <color indexed="8"/>
        <rFont val="Verdana"/>
        <family val="2"/>
      </rPr>
      <t xml:space="preserve"> (for the certificate)</t>
    </r>
  </si>
  <si>
    <r>
      <rPr>
        <b/>
        <sz val="9"/>
        <color rgb="FF000000"/>
        <rFont val="Verdana"/>
        <family val="2"/>
      </rPr>
      <t>Private address</t>
    </r>
  </si>
  <si>
    <r>
      <rPr>
        <sz val="9"/>
        <color rgb="FF000000"/>
        <rFont val="Verdana"/>
        <family val="2"/>
      </rPr>
      <t>Address supplement</t>
    </r>
  </si>
  <si>
    <r>
      <rPr>
        <sz val="9"/>
        <color rgb="FF000000"/>
        <rFont val="Verdana"/>
        <family val="2"/>
      </rPr>
      <t>PO Box</t>
    </r>
  </si>
  <si>
    <t>Postal code</t>
  </si>
  <si>
    <t>City</t>
  </si>
  <si>
    <r>
      <rPr>
        <sz val="9"/>
        <color rgb="FF000000"/>
        <rFont val="Verdana"/>
        <family val="2"/>
      </rPr>
      <t>Country</t>
    </r>
  </si>
  <si>
    <r>
      <rPr>
        <sz val="9"/>
        <color rgb="FF000000"/>
        <rFont val="Verdana"/>
        <family val="2"/>
      </rPr>
      <t>Telephone landline</t>
    </r>
  </si>
  <si>
    <r>
      <rPr>
        <sz val="9"/>
        <color rgb="FF000000"/>
        <rFont val="Verdana"/>
        <family val="2"/>
      </rPr>
      <t>Telephone mobile</t>
    </r>
  </si>
  <si>
    <r>
      <rPr>
        <sz val="9"/>
        <color rgb="FF000000"/>
        <rFont val="Verdana"/>
        <family val="2"/>
      </rPr>
      <t>e-mail</t>
    </r>
  </si>
  <si>
    <t>Street + No.</t>
  </si>
  <si>
    <t>For the invitation for the next recertification, please state your private e-mail address.</t>
  </si>
  <si>
    <r>
      <rPr>
        <b/>
        <sz val="9"/>
        <color rgb="FF000000"/>
        <rFont val="Verdana"/>
        <family val="2"/>
      </rPr>
      <t>Employer</t>
    </r>
  </si>
  <si>
    <r>
      <rPr>
        <sz val="9"/>
        <color rgb="FF000000"/>
        <rFont val="Verdana"/>
        <family val="2"/>
      </rPr>
      <t>Sector</t>
    </r>
  </si>
  <si>
    <r>
      <rPr>
        <sz val="9"/>
        <color rgb="FF000000"/>
        <rFont val="Verdana"/>
        <family val="2"/>
      </rPr>
      <t>Company name</t>
    </r>
  </si>
  <si>
    <r>
      <rPr>
        <sz val="9"/>
        <color rgb="FF000000"/>
        <rFont val="Verdana"/>
        <family val="2"/>
      </rPr>
      <t>Department/organisation unit</t>
    </r>
  </si>
  <si>
    <t>Invoice</t>
  </si>
  <si>
    <r>
      <rPr>
        <sz val="9"/>
        <color rgb="FF000000"/>
        <rFont val="Verdana"/>
        <family val="2"/>
      </rPr>
      <t>to</t>
    </r>
  </si>
  <si>
    <r>
      <rPr>
        <sz val="9"/>
        <color rgb="FF000000"/>
        <rFont val="Verdana"/>
        <family val="2"/>
      </rPr>
      <t>Details in invoice</t>
    </r>
  </si>
  <si>
    <t>If different invoice address, please enter details:</t>
  </si>
  <si>
    <r>
      <rPr>
        <sz val="9"/>
        <color rgb="FF000000"/>
        <rFont val="Verdana"/>
        <family val="2"/>
      </rPr>
      <t>Organisation/Name</t>
    </r>
  </si>
  <si>
    <r>
      <rPr>
        <sz val="9"/>
        <color rgb="FF000000"/>
        <rFont val="Verdana"/>
        <family val="2"/>
      </rPr>
      <t>Supplement</t>
    </r>
  </si>
  <si>
    <r>
      <rPr>
        <sz val="9"/>
        <color rgb="FF000000"/>
        <rFont val="Verdana"/>
        <family val="2"/>
      </rPr>
      <t>Contact individual</t>
    </r>
  </si>
  <si>
    <r>
      <rPr>
        <b/>
        <sz val="9"/>
        <color rgb="FF000000"/>
        <rFont val="Verdana"/>
        <family val="2"/>
      </rPr>
      <t>Remarks</t>
    </r>
  </si>
  <si>
    <t>Ms</t>
  </si>
  <si>
    <t>Mr</t>
  </si>
  <si>
    <t>Associations</t>
  </si>
  <si>
    <t>Commerce / retail</t>
  </si>
  <si>
    <t>Construction / architecture / real estate</t>
  </si>
  <si>
    <t>Consultancy</t>
  </si>
  <si>
    <t>Energy sector</t>
  </si>
  <si>
    <t>Financial services / banking</t>
  </si>
  <si>
    <t>Health sector / medicine / pharmaceuticals</t>
  </si>
  <si>
    <t>Industry / plant construction</t>
  </si>
  <si>
    <t>Insurance</t>
  </si>
  <si>
    <t>Public administration / NGO</t>
  </si>
  <si>
    <t>Services / education</t>
  </si>
  <si>
    <t>Telecommunications / media</t>
  </si>
  <si>
    <t>Tourism / gastronomy</t>
  </si>
  <si>
    <t>Traffic / transport / logistics</t>
  </si>
  <si>
    <t>English</t>
  </si>
  <si>
    <t>French</t>
  </si>
  <si>
    <t>German</t>
  </si>
  <si>
    <t>Employer</t>
  </si>
  <si>
    <t>Private address</t>
  </si>
  <si>
    <t>Other address</t>
  </si>
  <si>
    <t>Article</t>
  </si>
  <si>
    <t>Book</t>
  </si>
  <si>
    <t>yes</t>
  </si>
  <si>
    <t>no</t>
  </si>
  <si>
    <t>Project Manager</t>
  </si>
  <si>
    <t>Co-Project Manager</t>
  </si>
  <si>
    <t>Sponsor</t>
  </si>
  <si>
    <t>Head of PM Pool</t>
  </si>
  <si>
    <t>Head of PMO</t>
  </si>
  <si>
    <t>Member Steering Committee</t>
  </si>
  <si>
    <t>PM Consultant</t>
  </si>
  <si>
    <t>Project Controller</t>
  </si>
  <si>
    <t>Project supporter</t>
  </si>
  <si>
    <t>Quality Manager</t>
  </si>
  <si>
    <t>Risk Manager</t>
  </si>
  <si>
    <t>Deputy Project Manager</t>
  </si>
  <si>
    <t>Sub-Project Manager</t>
  </si>
  <si>
    <t>Test Manager</t>
  </si>
  <si>
    <t>Project collaboration</t>
  </si>
  <si>
    <t>Other PM activities</t>
  </si>
  <si>
    <t>All competence elements of the IPMA Reference Guide ICB4 in an Agile World</t>
  </si>
  <si>
    <t>All competence elements of the ICB4</t>
  </si>
  <si>
    <t>All competencies of the area 'perspective'</t>
  </si>
  <si>
    <t>All competencies of the area 'people'</t>
  </si>
  <si>
    <t>All competencies of the area 'practice'</t>
  </si>
  <si>
    <t>Per1 Strategy</t>
  </si>
  <si>
    <t>Per2 Governance, structures and processes</t>
  </si>
  <si>
    <t>Per3 Compliance, standards and regulations</t>
  </si>
  <si>
    <t>Per4 Power and interest</t>
  </si>
  <si>
    <t>Per5 Culture and values</t>
  </si>
  <si>
    <t>Peo1 Self-reflection and self-management</t>
  </si>
  <si>
    <t>Peo2 Personal integrity and reliability</t>
  </si>
  <si>
    <t>Peo3 Personal communication</t>
  </si>
  <si>
    <t>Peo4 Relationships and engagement / Relations and engagement</t>
  </si>
  <si>
    <t>Peo5 Leadership</t>
  </si>
  <si>
    <t>Peo6 Teamwork</t>
  </si>
  <si>
    <t>Peo7 Conflict and Crisis</t>
  </si>
  <si>
    <t>Peo8 Resourcefulness</t>
  </si>
  <si>
    <t>Peo9 Negociation</t>
  </si>
  <si>
    <t>Peo10 Results orientation</t>
  </si>
  <si>
    <t>Pra1 Project design / Programme design / Portfolio design / Design</t>
  </si>
  <si>
    <t>Pra4 Time</t>
  </si>
  <si>
    <t>Pra3 Scope</t>
  </si>
  <si>
    <t>Pra5 Organisation and information</t>
  </si>
  <si>
    <t>Pra6 Quality</t>
  </si>
  <si>
    <t>Pra7 Finance</t>
  </si>
  <si>
    <t>Pra8 Resources</t>
  </si>
  <si>
    <t>Pra9 Procurement / Procurement and Partnership</t>
  </si>
  <si>
    <t>Pra11 Risk and opportunity</t>
  </si>
  <si>
    <t>Pra12 Stakeholders</t>
  </si>
  <si>
    <t>Pra13 Change and transformation</t>
  </si>
  <si>
    <t>Pra14 Select and balance</t>
  </si>
  <si>
    <t>Pra2 Requirements and objectives / Benefits and objectives / Benefits / Business goals, requirements and value</t>
  </si>
  <si>
    <t>Pra10 Plan and control / Plan, adapt and control</t>
  </si>
  <si>
    <t>Agile Project Manager</t>
  </si>
  <si>
    <t>CH - Switzerland</t>
  </si>
  <si>
    <t>DE - Germany</t>
  </si>
  <si>
    <t>AT - Austria</t>
  </si>
  <si>
    <t>AL - Albania</t>
  </si>
  <si>
    <t>BE - Belgium</t>
  </si>
  <si>
    <t>GB - United Kingdom of Great Britain and Northern Ireland</t>
  </si>
  <si>
    <t>BA - Bosnia and Herzegovina</t>
  </si>
  <si>
    <t>BG - Bulgaria</t>
  </si>
  <si>
    <t>DK - Denmark</t>
  </si>
  <si>
    <t>EE - Estonia</t>
  </si>
  <si>
    <t>FI - Finland</t>
  </si>
  <si>
    <t>FR - France</t>
  </si>
  <si>
    <t>GR - Greece</t>
  </si>
  <si>
    <t>IE - Ireland</t>
  </si>
  <si>
    <t>IS - Iceland</t>
  </si>
  <si>
    <t>IT - Italy</t>
  </si>
  <si>
    <t>HR - Croatia</t>
  </si>
  <si>
    <t>LV - Latvia</t>
  </si>
  <si>
    <t>LT - Lithuania</t>
  </si>
  <si>
    <t>LU - Luxembourg</t>
  </si>
  <si>
    <t>NL - Netherlands</t>
  </si>
  <si>
    <t>NO - Norway</t>
  </si>
  <si>
    <t>MK - North Macedonia</t>
  </si>
  <si>
    <t>PL - Poland</t>
  </si>
  <si>
    <t>RO - Romania</t>
  </si>
  <si>
    <t>RU - Russia</t>
  </si>
  <si>
    <t>SE - Sweden</t>
  </si>
  <si>
    <t>SK - Slovakia</t>
  </si>
  <si>
    <t>RS - Serbia</t>
  </si>
  <si>
    <t>SI - Slovenia</t>
  </si>
  <si>
    <t>ES - Spain</t>
  </si>
  <si>
    <t>CZ - Czechia</t>
  </si>
  <si>
    <t>TR - Turkey</t>
  </si>
  <si>
    <t>HU - Hungary</t>
  </si>
  <si>
    <t>CY - Cyprus</t>
  </si>
  <si>
    <t>EG - Egypt</t>
  </si>
  <si>
    <t>DZ - Algeria</t>
  </si>
  <si>
    <t>GQ - Equatiorial Guinea</t>
  </si>
  <si>
    <t>AR - Argentina</t>
  </si>
  <si>
    <t>AM - Armenia</t>
  </si>
  <si>
    <t>AZ - Azerbaijan</t>
  </si>
  <si>
    <t>ET - Ethiopia</t>
  </si>
  <si>
    <t>AU - Australia</t>
  </si>
  <si>
    <t>BO - Boliviea</t>
  </si>
  <si>
    <t>BR - Brazil</t>
  </si>
  <si>
    <t>DO - Dominica</t>
  </si>
  <si>
    <t>CI - Ivory Coast</t>
  </si>
  <si>
    <t>FO - Faroe Islands</t>
  </si>
  <si>
    <t>GA - Gabon</t>
  </si>
  <si>
    <t>GE - Georgia</t>
  </si>
  <si>
    <t>GW - Guinea-Bissau</t>
  </si>
  <si>
    <t>IN - India</t>
  </si>
  <si>
    <t>ID - Indonesia</t>
  </si>
  <si>
    <t>IQ - Iraq</t>
  </si>
  <si>
    <t>YE - Yemen</t>
  </si>
  <si>
    <t>JO - Jordan</t>
  </si>
  <si>
    <t>KH - Cambodia</t>
  </si>
  <si>
    <t>CM - Cameroon</t>
  </si>
  <si>
    <t>CA - Canada</t>
  </si>
  <si>
    <t>KZ - Kazakhstan</t>
  </si>
  <si>
    <t>QA - Qatar</t>
  </si>
  <si>
    <t>KE - Kenya</t>
  </si>
  <si>
    <t>CO - Colombia</t>
  </si>
  <si>
    <t>CG - Congo</t>
  </si>
  <si>
    <t>CU - Cuba</t>
  </si>
  <si>
    <t>LB - Lebanon</t>
  </si>
  <si>
    <t>LY - Libya</t>
  </si>
  <si>
    <t>MA - Morocco</t>
  </si>
  <si>
    <t>MR - Mauritania</t>
  </si>
  <si>
    <t>MX - Mexico</t>
  </si>
  <si>
    <t>MD - Moldova</t>
  </si>
  <si>
    <t>NZ - New Zealand</t>
  </si>
  <si>
    <t>KP - North Korea</t>
  </si>
  <si>
    <t>PH - Philippines</t>
  </si>
  <si>
    <t>CF - Central African Republic</t>
  </si>
  <si>
    <t>RW - Rwanda</t>
  </si>
  <si>
    <t>ZM - Zambia</t>
  </si>
  <si>
    <t>SA - Saudi Arabia</t>
  </si>
  <si>
    <t>ZW - Zimbabwe</t>
  </si>
  <si>
    <t>SG - Singapore</t>
  </si>
  <si>
    <t>ZA - South Africa</t>
  </si>
  <si>
    <t>KR - South Korea</t>
  </si>
  <si>
    <t>SR - Suriname</t>
  </si>
  <si>
    <t>SZ - Swaziland</t>
  </si>
  <si>
    <t>SY - Syria</t>
  </si>
  <si>
    <t>TZ - Tanzania</t>
  </si>
  <si>
    <t>TD - Chad</t>
  </si>
  <si>
    <t>TN - Tunisia</t>
  </si>
  <si>
    <t>AE - United Arab Emirates</t>
  </si>
  <si>
    <t>US - United States</t>
  </si>
  <si>
    <t>Proof of professional further training</t>
  </si>
  <si>
    <t>unit</t>
  </si>
  <si>
    <t>application</t>
  </si>
  <si>
    <t>hours</t>
  </si>
  <si>
    <t>pages</t>
  </si>
  <si>
    <t>Attendance of training courses</t>
  </si>
  <si>
    <t>Own seminars and presentations</t>
  </si>
  <si>
    <t>Publication of books, articles, white papers, blogs and internal instructions</t>
  </si>
  <si>
    <t>Self-study</t>
  </si>
  <si>
    <t>Professional related certifications</t>
  </si>
  <si>
    <t>Further professional activities</t>
  </si>
  <si>
    <t>Proof of experience</t>
  </si>
  <si>
    <t xml:space="preserve">hours   </t>
  </si>
  <si>
    <t xml:space="preserve">Hours credited for recertification   </t>
  </si>
  <si>
    <t xml:space="preserve">months   </t>
  </si>
  <si>
    <r>
      <t xml:space="preserve">Overall demonstrated </t>
    </r>
    <r>
      <rPr>
        <sz val="9"/>
        <color rgb="FFC00000"/>
        <rFont val="Verdana"/>
        <family val="2"/>
      </rPr>
      <t>project management</t>
    </r>
    <r>
      <rPr>
        <sz val="9"/>
        <color indexed="8"/>
        <rFont val="Verdana"/>
        <family val="2"/>
      </rPr>
      <t xml:space="preserve"> experience</t>
    </r>
  </si>
  <si>
    <t xml:space="preserve">   Hours according to application</t>
  </si>
  <si>
    <r>
      <t xml:space="preserve">Overall demonstrated </t>
    </r>
    <r>
      <rPr>
        <sz val="9"/>
        <color rgb="FFC00000"/>
        <rFont val="Verdana"/>
        <family val="2"/>
      </rPr>
      <t>agile leadership</t>
    </r>
    <r>
      <rPr>
        <sz val="9"/>
        <color indexed="8"/>
        <rFont val="Verdana"/>
        <family val="2"/>
      </rPr>
      <t xml:space="preserve"> experience</t>
    </r>
  </si>
  <si>
    <t>Hours credited for recertification</t>
  </si>
  <si>
    <t>Formal verification of evidence</t>
  </si>
  <si>
    <t>Desired certificate renewal</t>
  </si>
  <si>
    <t xml:space="preserve">Proven professional training in hours   </t>
  </si>
  <si>
    <t>Further Trainings</t>
  </si>
  <si>
    <t>These details may deviate from those provided by the responsible VZPM persons after the examination.</t>
  </si>
  <si>
    <t>Professional career in the last 5 years</t>
  </si>
  <si>
    <t>This table must be completed. The inclusion of a CV is not accepted.</t>
  </si>
  <si>
    <r>
      <rPr>
        <sz val="9"/>
        <color rgb="FF000000"/>
        <rFont val="Verdana"/>
        <family val="2"/>
      </rPr>
      <t>from (MM/YYYY)</t>
    </r>
  </si>
  <si>
    <r>
      <rPr>
        <sz val="9"/>
        <color rgb="FF000000"/>
        <rFont val="Verdana"/>
        <family val="2"/>
      </rPr>
      <t>to (MM/YYYY)</t>
    </r>
  </si>
  <si>
    <r>
      <rPr>
        <sz val="9"/>
        <color rgb="FF000000"/>
        <rFont val="Verdana"/>
        <family val="2"/>
      </rPr>
      <t>Employer</t>
    </r>
  </si>
  <si>
    <t>Role/function</t>
  </si>
  <si>
    <r>
      <rPr>
        <sz val="9"/>
        <color rgb="FF000000"/>
        <rFont val="Verdana"/>
        <family val="2"/>
      </rPr>
      <t>% in role</t>
    </r>
  </si>
  <si>
    <t>Attendance of further training courses</t>
  </si>
  <si>
    <t>Name of the event</t>
  </si>
  <si>
    <t>Organisator</t>
  </si>
  <si>
    <t>Assignment to competencies</t>
  </si>
  <si>
    <t xml:space="preserve">from </t>
  </si>
  <si>
    <t xml:space="preserve">to </t>
  </si>
  <si>
    <t>number
of hours</t>
  </si>
  <si>
    <t>document number</t>
  </si>
  <si>
    <t>Enter date</t>
  </si>
  <si>
    <t xml:space="preserve">Total hours listed   </t>
  </si>
  <si>
    <t>Reflection on the benefits of the training courses attended for one's own practice</t>
  </si>
  <si>
    <t>Formulate in a few sentences what benefits the further training you attended has brought for your own professional practice in project management. Please also take into account the information you provide in the spreadsheets 'Edu2' to 'Edu7'.</t>
  </si>
  <si>
    <t>In this table, list your own seminars or presentations for which you have created the documents yourself. Select the competence area or competence concerned. Indicate the time of the seminar or presentation in hours, without the preparation effort. 2 hours will be charged per seminar hour, a maximum of 60 hours in total.</t>
  </si>
  <si>
    <t>Topic/Content</t>
  </si>
  <si>
    <t>Company/Organisation</t>
  </si>
  <si>
    <t>In this table, list the subject-specific documents that you have personally written and made available to a corresponding target audience. Select the competence area or competence concerned. You will be charged 1 hour per 3 pages written, a maximum of 60 hours.</t>
  </si>
  <si>
    <t>Title</t>
  </si>
  <si>
    <t>Place and type of publication</t>
  </si>
  <si>
    <t>Assignment to competences</t>
  </si>
  <si>
    <t xml:space="preserve">date </t>
  </si>
  <si>
    <t>number
of pages</t>
  </si>
  <si>
    <t xml:space="preserve">Total pages listed   </t>
  </si>
  <si>
    <t>In this table, list the subject-specific documents (literature, etc., also electronic documents) that you have studied. Select the competence area or competence concerned. You will be charged 3 minutes per page read, a maximum of 75 hours.</t>
  </si>
  <si>
    <t>Author</t>
  </si>
  <si>
    <t>Competence</t>
  </si>
  <si>
    <t xml:space="preserve">type </t>
  </si>
  <si>
    <t>In this table, list other related certificates such as CBPP, HERMES, PMI, PRINCE2 or SCRUM that you have obtained.
Each certificate is credited for 40 hours, a maximum of 80 hours in total.</t>
  </si>
  <si>
    <t>Title of the certificate</t>
  </si>
  <si>
    <t>Issuer of the certificate</t>
  </si>
  <si>
    <t>Positions in professional associations</t>
  </si>
  <si>
    <t>In this table, list the positions you hold in professional associations that are related to project management or agile leadership.
A total of 30 hours per position and year is counted, with a maximum of 100 hours.</t>
  </si>
  <si>
    <t>Association</t>
  </si>
  <si>
    <t>In this table, list any other professional activities you have performed, such as assessments and audits. Recertifications cannot be credited. One hour of activity is recognised for each hour of activity, up to a maximum of 40 hours in total.</t>
  </si>
  <si>
    <t>Activity</t>
  </si>
  <si>
    <t>Proven experience in project management</t>
  </si>
  <si>
    <t>Please indicate your experience in project work in the tables below.</t>
  </si>
  <si>
    <t>months</t>
  </si>
  <si>
    <t>Project No. 1</t>
  </si>
  <si>
    <t>Name of the Project</t>
  </si>
  <si>
    <t>from</t>
  </si>
  <si>
    <t>to</t>
  </si>
  <si>
    <t>Your role(s) in the project</t>
  </si>
  <si>
    <r>
      <rPr>
        <b/>
        <sz val="9"/>
        <color rgb="FF000000"/>
        <rFont val="Verdana"/>
        <family val="2"/>
      </rPr>
      <t xml:space="preserve">Reference person </t>
    </r>
    <r>
      <rPr>
        <sz val="9"/>
        <color theme="0" tint="-0.49995422223578601"/>
        <rFont val="Verdana"/>
        <family val="2"/>
      </rPr>
      <t>(normally principal or employer)</t>
    </r>
  </si>
  <si>
    <r>
      <rPr>
        <sz val="9"/>
        <color rgb="FF000000"/>
        <rFont val="Verdana"/>
        <family val="2"/>
      </rPr>
      <t>First name Last name</t>
    </r>
  </si>
  <si>
    <r>
      <rPr>
        <sz val="9"/>
        <color rgb="FF000000"/>
        <rFont val="Verdana"/>
        <family val="2"/>
      </rPr>
      <t>Role in the project/company</t>
    </r>
  </si>
  <si>
    <t>Telephone</t>
  </si>
  <si>
    <t>Project No. 10</t>
  </si>
  <si>
    <t>Project No. 9</t>
  </si>
  <si>
    <t>Project No. 8</t>
  </si>
  <si>
    <t>Project No. 7</t>
  </si>
  <si>
    <t>Project No. 6</t>
  </si>
  <si>
    <t>Project No. 5</t>
  </si>
  <si>
    <t>Project No. 4</t>
  </si>
  <si>
    <t>Project No. 3</t>
  </si>
  <si>
    <t>Project No. 2</t>
  </si>
  <si>
    <t>Proven experience in agile leadership</t>
  </si>
  <si>
    <t>Please indicate your experience in agile undertakings in the tables below.</t>
  </si>
  <si>
    <t>Undertaking No. 1</t>
  </si>
  <si>
    <t>Name of the undertaking</t>
  </si>
  <si>
    <t>Your role(s) in the undertaking</t>
  </si>
  <si>
    <t>Role in the undertaking/company</t>
  </si>
  <si>
    <t>Undertaking No. 10</t>
  </si>
  <si>
    <t>Undertaking No. 9</t>
  </si>
  <si>
    <t>Undertaking No. 8</t>
  </si>
  <si>
    <t>Undertaking No. 7</t>
  </si>
  <si>
    <t>Undertaking No. 6</t>
  </si>
  <si>
    <t>Undertaking No. 5</t>
  </si>
  <si>
    <t>Undertaking No. 4</t>
  </si>
  <si>
    <t>Undertaking No. 3</t>
  </si>
  <si>
    <t>Undertaking No. 2</t>
  </si>
  <si>
    <t>Self-assessment project management</t>
  </si>
  <si>
    <r>
      <t xml:space="preserve">Please complete the self-assessment for project management or agile leadership </t>
    </r>
    <r>
      <rPr>
        <sz val="9"/>
        <color rgb="FFC00000"/>
        <rFont val="Verdana"/>
        <family val="2"/>
      </rPr>
      <t>in full</t>
    </r>
    <r>
      <rPr>
        <sz val="9"/>
        <color indexed="8"/>
        <rFont val="Verdana"/>
        <family val="2"/>
      </rPr>
      <t>, depending on which recertification you are applying for.</t>
    </r>
  </si>
  <si>
    <t>Chapter
in ICB4</t>
  </si>
  <si>
    <r>
      <rPr>
        <sz val="9"/>
        <color rgb="FF000000"/>
        <rFont val="Verdana"/>
        <family val="2"/>
      </rPr>
      <t xml:space="preserve">For each competence indicator, assess your level with the following values:
</t>
    </r>
    <r>
      <rPr>
        <sz val="9"/>
        <color rgb="FFC00000"/>
        <rFont val="Verdana"/>
        <family val="2"/>
      </rPr>
      <t>3 = abilities available      2 = skills available      1 = knowledge available      0 = not available</t>
    </r>
  </si>
  <si>
    <t>Perspective</t>
  </si>
  <si>
    <t>Strategy</t>
  </si>
  <si>
    <t>Align with organisational mission and vision</t>
  </si>
  <si>
    <t>Identify and exploit opportunities to influence organisational strategy</t>
  </si>
  <si>
    <t>Develop and ensure the ongoing validity of the business / organisational justification</t>
  </si>
  <si>
    <t>Determine, assess and review critical success factors</t>
  </si>
  <si>
    <t>Determine, assess and review key performance indicators</t>
  </si>
  <si>
    <t>Governance, structures and processes</t>
  </si>
  <si>
    <t>Know the principles of project management and the way in which they are implemented</t>
  </si>
  <si>
    <t>Know and apply the principles of programme management and the way in which they are implemented</t>
  </si>
  <si>
    <t>Know and apply the principles of portfolio management and the way in which they are implemented</t>
  </si>
  <si>
    <t>Supporting functions</t>
  </si>
  <si>
    <t xml:space="preserve">Align the project with the organisation’s decision-making and reporting structures and quality requirements </t>
  </si>
  <si>
    <t>Align the project with human resource processes and functions</t>
  </si>
  <si>
    <t xml:space="preserve">Align the project with finance and control processes and functions </t>
  </si>
  <si>
    <t>Compliance, standards and regulations</t>
  </si>
  <si>
    <t xml:space="preserve">Identify and ensure that the project complies with all relevant legislation </t>
  </si>
  <si>
    <t xml:space="preserve">Identify and ensure that the project complies with all relevant health, safety, security and environmental regulations (HSSE) </t>
  </si>
  <si>
    <t>Identify and ensure that the project complies with all relevant codes of conduct and professional regulation</t>
  </si>
  <si>
    <t>Identify and ensure that the project complies with relevant sustainability principles and objectives</t>
  </si>
  <si>
    <t>Assess, use and develop professional standards and tools for the project</t>
  </si>
  <si>
    <t>Assess, benchmark and improve the organisational project management competence</t>
  </si>
  <si>
    <t>Power and interest</t>
  </si>
  <si>
    <t xml:space="preserve">Assess the personal ambitions and interests of others and the potential impact of these on the project </t>
  </si>
  <si>
    <t>Assess the informal influence of individuals and groups and its potential impact on the project</t>
  </si>
  <si>
    <t xml:space="preserve">Assess the personalities and working styles of others and employ them to the benefit of the project </t>
  </si>
  <si>
    <t>Culture and values</t>
  </si>
  <si>
    <t>Assess the culture and values of the society and their implications for the project</t>
  </si>
  <si>
    <t>Align the project with the formal culture and corporate values of the organisation</t>
  </si>
  <si>
    <t>Assess the informal culture and values of the organisation and their implications for the project</t>
  </si>
  <si>
    <t>People</t>
  </si>
  <si>
    <t>Self-reflection and self-management</t>
  </si>
  <si>
    <t>Identify and reflect on the ways in which own values and experiences affect the work</t>
  </si>
  <si>
    <t>Build self-confidence on the basis of personal strengths and weaknesses</t>
  </si>
  <si>
    <t>Identify and reflect on personal motivations to set personal goals and keep focus</t>
  </si>
  <si>
    <t>Organise personal work depending on the situation and own resources</t>
  </si>
  <si>
    <t>Take responsibility for personal learning and development</t>
  </si>
  <si>
    <t>Personal integrity and reliability</t>
  </si>
  <si>
    <t>Acknowledge and apply ethical values to all decisions and actions</t>
  </si>
  <si>
    <t>Promote the sustainability of outputs and outcomes</t>
  </si>
  <si>
    <t>Take responsibility for own decisions and actions</t>
  </si>
  <si>
    <t>Act, take decisions and communicate in a consistent way</t>
  </si>
  <si>
    <t>Complete tasks thoroughly in order to build confidence with others</t>
  </si>
  <si>
    <t>Personal communication</t>
  </si>
  <si>
    <t>Provide clear and structured information to others and verify their understanding</t>
  </si>
  <si>
    <t>Facilitate and promote open communication</t>
  </si>
  <si>
    <t>Choose communication styles and channels to meet the needs of the audience, situation and management level</t>
  </si>
  <si>
    <t>Communicate effectively with virtual teams</t>
  </si>
  <si>
    <t>Employ humour and sense of perspective when appropriate</t>
  </si>
  <si>
    <t>Relationships and engagement</t>
  </si>
  <si>
    <t>Initiate and develop personal and professional relationships</t>
  </si>
  <si>
    <t>Build, facilitate and contribute to social networks</t>
  </si>
  <si>
    <t>Demonstrate empathy through listening, understanding and support</t>
  </si>
  <si>
    <t>Show confidence and respect by encouraging others to share their opinions or concerns</t>
  </si>
  <si>
    <t>Share own vision and goals in order to gain the engagement and commitment of others</t>
  </si>
  <si>
    <t>Leadership</t>
  </si>
  <si>
    <t>Initiate actions and proactively offer help and advice</t>
  </si>
  <si>
    <t>Take ownership and show commitment</t>
  </si>
  <si>
    <t>Provide direction, coaching and mentoring to guide and improve the work of individuals and teams</t>
  </si>
  <si>
    <t>Exert appropriate power and influence over others to achieve the goals</t>
  </si>
  <si>
    <t>Make, enforce and review decisions</t>
  </si>
  <si>
    <t>Teamwork</t>
  </si>
  <si>
    <t>Select and build the team</t>
  </si>
  <si>
    <t>Promote cooperation and networking between team members</t>
  </si>
  <si>
    <t>Support, facilitate and review the development of the team and its members</t>
  </si>
  <si>
    <t>Empower teams by delegating tasks and responsibilities</t>
  </si>
  <si>
    <t>Recognise errors to facilitate learning from mistakes</t>
  </si>
  <si>
    <t>Conflict and crisis</t>
  </si>
  <si>
    <t>Anticipate and possibly prevent conflicts and crises</t>
  </si>
  <si>
    <t>Analyse the causes and consequences of conflicts and crises and select appropriate response(s)</t>
  </si>
  <si>
    <t>Mediate and resolve conflicts and crises and/or their impact</t>
  </si>
  <si>
    <t>Identify and share learning from conflicts and crises in order to improve future practice</t>
  </si>
  <si>
    <t>Resourcefulness</t>
  </si>
  <si>
    <t>Stimulate and support an open and creative environment</t>
  </si>
  <si>
    <t>Apply conceptual thinking to define situations and strategies</t>
  </si>
  <si>
    <t>Apply analytic techniques to analysing situations, financial and organisational data and trends</t>
  </si>
  <si>
    <t>Promote and apply creative techniques to find alternatives and solutions</t>
  </si>
  <si>
    <t>Promote a holistic view of the project and its context to improve decision-making</t>
  </si>
  <si>
    <t>Negotiation</t>
  </si>
  <si>
    <t>Identify and analyse the interests of all parties involved in the negotiation</t>
  </si>
  <si>
    <t>Develop and evaluate options and alternatives with the potential to meet the needs of all parties</t>
  </si>
  <si>
    <t>Define a negotiation strategy in line with own objectives that is acceptable to all parties involved</t>
  </si>
  <si>
    <t>Reach negotiated agreements with other parties that are in line with own objectives</t>
  </si>
  <si>
    <t>Detect and exploit additional selling and acquisition possibilities</t>
  </si>
  <si>
    <t>Results orientation</t>
  </si>
  <si>
    <t>Evaluate all decisions and actions against their impact on project success and the objectives of the organisation</t>
  </si>
  <si>
    <t>Balance needs and means to optimise outcomes and success</t>
  </si>
  <si>
    <t>Create and maintain a healthy, safe and productive working environment</t>
  </si>
  <si>
    <t>Promote and ‘sell’ the project, its processes and outcomes</t>
  </si>
  <si>
    <t>Deliver results and get acceptance</t>
  </si>
  <si>
    <t>Practice</t>
  </si>
  <si>
    <t>Project design</t>
  </si>
  <si>
    <t>Acknowledge, prioritise and review success criteria</t>
  </si>
  <si>
    <t>Review, apply and exchange lessons learned from and with other projects</t>
  </si>
  <si>
    <t>Determine complexity and its consequences for the approach</t>
  </si>
  <si>
    <t>Select and review the overall project management approach</t>
  </si>
  <si>
    <t>Design the project execution architecture</t>
  </si>
  <si>
    <t>Requirements and objectives</t>
  </si>
  <si>
    <t>Define and develop the project goal hierarchy</t>
  </si>
  <si>
    <t>Identify and analyse the project stakeholder needs and requirements</t>
  </si>
  <si>
    <t>Prioritise and decide on requirements and acceptance criteria</t>
  </si>
  <si>
    <t>Scope</t>
  </si>
  <si>
    <t>Define the project deliverables</t>
  </si>
  <si>
    <t>Structure the project scope</t>
  </si>
  <si>
    <t>Define the work packages of the project</t>
  </si>
  <si>
    <t>Establish and maintain scope configuration</t>
  </si>
  <si>
    <t>Time</t>
  </si>
  <si>
    <t>Establish the activities required to deliver the project</t>
  </si>
  <si>
    <t>Determine the work effort and duration of activities</t>
  </si>
  <si>
    <t>Decide on schedule and stage approach</t>
  </si>
  <si>
    <t>Sequence project activities and create a schedule</t>
  </si>
  <si>
    <t>Monitor progress against the schedule and make any necessary adjustments</t>
  </si>
  <si>
    <t>Organisation and information</t>
  </si>
  <si>
    <t>Assess and determine the needs of stakeholders relating to information and documentation</t>
  </si>
  <si>
    <t>Define the structure, roles and responsibilities within the project</t>
  </si>
  <si>
    <t>Establish infrastructure, processes and systems for information flow</t>
  </si>
  <si>
    <t>Implement, monitor and maintain the organisation of the project</t>
  </si>
  <si>
    <t>Quality</t>
  </si>
  <si>
    <t>Develop and monitor the implementation of and revise a quality management plan for the project</t>
  </si>
  <si>
    <t xml:space="preserve">Review the project and its deliverables to ensure that they continue to meet the requirements of the quality management plan </t>
  </si>
  <si>
    <t>Verify the achievement of project quality objectives and recommend any necessary corrective and/or preventive actions</t>
  </si>
  <si>
    <t>Plan and organise the validation of project outcomes</t>
  </si>
  <si>
    <t>Ensure quality throughout the project</t>
  </si>
  <si>
    <t>Finance</t>
  </si>
  <si>
    <t xml:space="preserve">Estimate project costs </t>
  </si>
  <si>
    <t>Establish the project budget</t>
  </si>
  <si>
    <t>Secure project funding</t>
  </si>
  <si>
    <t>Develop, establish and maintain a financial management and reporting system for the project</t>
  </si>
  <si>
    <t>Monitor project financials in order to identify and correct deviations from the project plan</t>
  </si>
  <si>
    <t>Resources</t>
  </si>
  <si>
    <t>Develop strategic resource plan to deliver the project</t>
  </si>
  <si>
    <t>Define the quality and quantity of resources required</t>
  </si>
  <si>
    <t>Identify the potential sources of resources and negotiate their acquisition</t>
  </si>
  <si>
    <t xml:space="preserve">Allocate and distribute resources according to defined need </t>
  </si>
  <si>
    <t>Evaluate resource usage and take any necessary corrective actions</t>
  </si>
  <si>
    <t>Procurement</t>
  </si>
  <si>
    <t>Agree on procurement needs, options and processes</t>
  </si>
  <si>
    <t>Contribute to the evaluation and selection of suppliers and partners</t>
  </si>
  <si>
    <t>Contribute to the negotiation and agreement of contractual terms and conditions that meet project objectives</t>
  </si>
  <si>
    <t>Supervise the execution of contracts, address issues and seek redress where necessary</t>
  </si>
  <si>
    <t>Plan and control</t>
  </si>
  <si>
    <t>Start the project and develop and get agreement on the project management plan</t>
  </si>
  <si>
    <t>Initiate and manage the transition to a new project phase</t>
  </si>
  <si>
    <t>Control project performance against the project plan and take any necessary remedial actions</t>
  </si>
  <si>
    <t>Report on project progress</t>
  </si>
  <si>
    <t>Assess, get agreement on and implement project changes</t>
  </si>
  <si>
    <t>Close and evaluate a phase or the project</t>
  </si>
  <si>
    <t>Risk and opportunity</t>
  </si>
  <si>
    <t>Develop and implement a risk management framework</t>
  </si>
  <si>
    <t>Identify risks and opportunities</t>
  </si>
  <si>
    <t>Assess the probability and impact of risks and opportunities</t>
  </si>
  <si>
    <t>Select strategies and implement response plans to address risks and opportunities</t>
  </si>
  <si>
    <t>Evaluate and monitor risks, opportunities and implemented responses</t>
  </si>
  <si>
    <t>Stakeholders</t>
  </si>
  <si>
    <t>Identify stakeholders and analyse their interests and influence</t>
  </si>
  <si>
    <t>Develop and maintain a stakeholder strategy and communication plan</t>
  </si>
  <si>
    <t>Engage with the executive, sponsors and higher management to gain commitment and to manage interests and expectations</t>
  </si>
  <si>
    <t>Engage with users, partners, suppliers and other stakeholders to gain their cooperation and commitment</t>
  </si>
  <si>
    <t>Organise and maintain networks and alliances</t>
  </si>
  <si>
    <t>Change and transformation</t>
  </si>
  <si>
    <t>Assess the adaptability to change of the organisation(s)</t>
  </si>
  <si>
    <t>Identify change requirements and transformation opportunities</t>
  </si>
  <si>
    <t>Develop change or transformation strategy</t>
  </si>
  <si>
    <t>Implement change or transformation management strategy</t>
  </si>
  <si>
    <t>Number of competences with abilities</t>
  </si>
  <si>
    <t>Number of competences with skills</t>
  </si>
  <si>
    <t>Number of competences with knowledge</t>
  </si>
  <si>
    <t>Number of competences without abilities, skills or knowledge</t>
  </si>
  <si>
    <t>Self-assessment agile leadership</t>
  </si>
  <si>
    <t>Pers</t>
  </si>
  <si>
    <t>Pers1</t>
  </si>
  <si>
    <t>Pers1.1</t>
  </si>
  <si>
    <t>Align agile teams with the organisational mission and vision</t>
  </si>
  <si>
    <t>Pers1.2</t>
  </si>
  <si>
    <t>Pers1.3</t>
  </si>
  <si>
    <t>Pers1.4</t>
  </si>
  <si>
    <t>Pers1.5</t>
  </si>
  <si>
    <t xml:space="preserve">Determine, assess and review key performance indicators </t>
  </si>
  <si>
    <t>Pers2</t>
  </si>
  <si>
    <t>Governance, Structures and Processes</t>
  </si>
  <si>
    <t>Pers2.1</t>
  </si>
  <si>
    <t>Know and apply the principles of agile work</t>
  </si>
  <si>
    <t>Pers2.2</t>
  </si>
  <si>
    <t>Know and apply the principles of agile programme management</t>
  </si>
  <si>
    <t>Pers2.3</t>
  </si>
  <si>
    <t xml:space="preserve">Know and apply the principles of agile portfolio management </t>
  </si>
  <si>
    <t>Pers2.4</t>
  </si>
  <si>
    <t>Align the agile work with the supporting functions</t>
  </si>
  <si>
    <t>Pers2.5</t>
  </si>
  <si>
    <t xml:space="preserve">Align the agile work with the organisation’s decision-making and reporting structures and quality requirements </t>
  </si>
  <si>
    <t>Pers2.6</t>
  </si>
  <si>
    <t xml:space="preserve">Align the agile work with human resource processes and functions </t>
  </si>
  <si>
    <t>Pers2.7</t>
  </si>
  <si>
    <t xml:space="preserve">Align the agile work with finance and control processes and functions </t>
  </si>
  <si>
    <t>Pers2.8</t>
  </si>
  <si>
    <t xml:space="preserve">Bridges the principles of classical management and agile work </t>
  </si>
  <si>
    <t>Pers3</t>
  </si>
  <si>
    <t>Compliance, Standards and Regulations</t>
  </si>
  <si>
    <t>Pers3.1</t>
  </si>
  <si>
    <t xml:space="preserve">Identify and ensure that the agile work complies with all relevant legislation </t>
  </si>
  <si>
    <t>Pers3.2</t>
  </si>
  <si>
    <t xml:space="preserve">Identify and ensure that the agile work complies with all relevant health, safety, security and environmental regulations (HSSE) </t>
  </si>
  <si>
    <t>Pers3.3</t>
  </si>
  <si>
    <t>Identify and ensure that the agile work complies with all relevant codes of conduct and professional regulation</t>
  </si>
  <si>
    <t>Pers3.4</t>
  </si>
  <si>
    <t>Identify and ensure that the agile work complies with relevant sustainability principles and objectives</t>
  </si>
  <si>
    <t>Pers3.5</t>
  </si>
  <si>
    <t>Assess, use and develop professional standards and tools for the agile work</t>
  </si>
  <si>
    <t>Pers3.6</t>
  </si>
  <si>
    <t>Assess, benchmark and improve the organisational agility</t>
  </si>
  <si>
    <t>Pers4</t>
  </si>
  <si>
    <t>Power and Interest</t>
  </si>
  <si>
    <t>Pers4.1</t>
  </si>
  <si>
    <t xml:space="preserve">Connects the personal ambitions and interests of others in support of the agile work </t>
  </si>
  <si>
    <t>Pers4.2</t>
  </si>
  <si>
    <t>Assess the informal influence of individuals and groups and its potential impact on the agile work</t>
  </si>
  <si>
    <t>Pers4.3</t>
  </si>
  <si>
    <t>Assess the personalities and working styles of others and employ them to the benefit of the agile work</t>
  </si>
  <si>
    <t>Pers5</t>
  </si>
  <si>
    <t>Culture and Values</t>
  </si>
  <si>
    <t>Pers5.1</t>
  </si>
  <si>
    <t xml:space="preserve">Assess the culture and values of the society and their implications for the agile working </t>
  </si>
  <si>
    <t>Pers5.2</t>
  </si>
  <si>
    <t>Drive the organisational culture to better align with Agile values</t>
  </si>
  <si>
    <t>Pers5.3</t>
  </si>
  <si>
    <t>Assess the informal culture and values of the organisation and their implications for the agile working</t>
  </si>
  <si>
    <t>Peop</t>
  </si>
  <si>
    <t>Peop1</t>
  </si>
  <si>
    <t>Peop1.1</t>
  </si>
  <si>
    <t>Peop1.2</t>
  </si>
  <si>
    <t xml:space="preserve">Build self-confidence on the basis of personal strengths and weaknesses </t>
  </si>
  <si>
    <t>Peop1.3</t>
  </si>
  <si>
    <t xml:space="preserve">Identify and reflect on personal motivations to set personal goals and keep focus </t>
  </si>
  <si>
    <t>Peop1.4</t>
  </si>
  <si>
    <t>Organise personal work depending on the situation, own resources and the overall situation of the team</t>
  </si>
  <si>
    <t>Peop1.5</t>
  </si>
  <si>
    <t xml:space="preserve">Take responsibility for personal learning and development </t>
  </si>
  <si>
    <t>Peop2</t>
  </si>
  <si>
    <t>Personal Integrity and Reliability</t>
  </si>
  <si>
    <t>Peop2.1</t>
  </si>
  <si>
    <t>Peop2.2</t>
  </si>
  <si>
    <t>Peop2.3</t>
  </si>
  <si>
    <t xml:space="preserve">Take responsibility for own decisions and actions </t>
  </si>
  <si>
    <t>Peop2.4</t>
  </si>
  <si>
    <t>Peop2.5</t>
  </si>
  <si>
    <t>Peop3</t>
  </si>
  <si>
    <t>Personal Communication</t>
  </si>
  <si>
    <t>Peop3.1</t>
  </si>
  <si>
    <t>Peop3.2</t>
  </si>
  <si>
    <t>Peop3.3</t>
  </si>
  <si>
    <t>Peop3.4</t>
  </si>
  <si>
    <t xml:space="preserve">Communicate effectively with virtual teams </t>
  </si>
  <si>
    <t>Peop3.5</t>
  </si>
  <si>
    <t>Peop4</t>
  </si>
  <si>
    <t>Relations and Engagement</t>
  </si>
  <si>
    <t>Peop4.1</t>
  </si>
  <si>
    <t>Peop4.2</t>
  </si>
  <si>
    <t xml:space="preserve">Build, facilitate and contribute to social networks </t>
  </si>
  <si>
    <t>Peop4.3</t>
  </si>
  <si>
    <t xml:space="preserve">Demonstrate empathy through listening, understanding and support </t>
  </si>
  <si>
    <t>Peop4.4</t>
  </si>
  <si>
    <t xml:space="preserve">Show confidence and respect by encouraging others to share their opinions or concerns </t>
  </si>
  <si>
    <t>Peop4.5</t>
  </si>
  <si>
    <t>Peop4.6</t>
  </si>
  <si>
    <t xml:space="preserve">Use the social capital that is present in the network and stimulates its increase </t>
  </si>
  <si>
    <t>Peop5</t>
  </si>
  <si>
    <t>Peop5.1</t>
  </si>
  <si>
    <t>Peop5.2</t>
  </si>
  <si>
    <t xml:space="preserve">Takes ownership and shows commitment </t>
  </si>
  <si>
    <t>Peop5.3</t>
  </si>
  <si>
    <t>Peop5.4</t>
  </si>
  <si>
    <t xml:space="preserve">Exert appropriate power and influence over others to achieve the goals </t>
  </si>
  <si>
    <t>Peop5.5</t>
  </si>
  <si>
    <t xml:space="preserve">Make, enforce and review decisions </t>
  </si>
  <si>
    <t>Peop6</t>
  </si>
  <si>
    <t>Peop6.1</t>
  </si>
  <si>
    <t>Facilitates the selection and building of the team</t>
  </si>
  <si>
    <t>Peop6.2</t>
  </si>
  <si>
    <t>Peop6.3</t>
  </si>
  <si>
    <t xml:space="preserve">Support, facilitate and review the development of the team and its members </t>
  </si>
  <si>
    <t>Peop6.4</t>
  </si>
  <si>
    <t xml:space="preserve">Empower teams to determine tasks and responsibilities </t>
  </si>
  <si>
    <t>Peop6.5</t>
  </si>
  <si>
    <t>Recognise opportunities to facilitate learning and inspires for continuous improvement</t>
  </si>
  <si>
    <t>Peop7</t>
  </si>
  <si>
    <t>Conflict and Crisis</t>
  </si>
  <si>
    <t>Peop7.1</t>
  </si>
  <si>
    <t xml:space="preserve">Anticipate and possibly prevent conflicts and crises. Surfaces possible concerns to the attention of the team  </t>
  </si>
  <si>
    <t>Peop7.2</t>
  </si>
  <si>
    <t>Analyse the causes and consequences of conflicts and crises and select appropriate response(s) with team</t>
  </si>
  <si>
    <t>Peop7.3</t>
  </si>
  <si>
    <t xml:space="preserve">Mediate and resolve conflicts and crises and/or their impact together with team  </t>
  </si>
  <si>
    <t>Peop7.4</t>
  </si>
  <si>
    <t xml:space="preserve">Identify and share learning from conflicts and crises in order to improve future practice </t>
  </si>
  <si>
    <t>Peop8</t>
  </si>
  <si>
    <t>Peop8.1</t>
  </si>
  <si>
    <t xml:space="preserve">Stimulate and support an open and creative environment </t>
  </si>
  <si>
    <t>Peop8.2</t>
  </si>
  <si>
    <t>Peop8.3</t>
  </si>
  <si>
    <t xml:space="preserve">Apply analytic techniques to analysing situations, financial and organisational data and trends </t>
  </si>
  <si>
    <t>Peop8.4</t>
  </si>
  <si>
    <t xml:space="preserve">Promote and apply creative techniques to find alternatives and solutions </t>
  </si>
  <si>
    <t>Peop8.5</t>
  </si>
  <si>
    <t>Improve decision-making by promoting a holistic view</t>
  </si>
  <si>
    <t>Peop9</t>
  </si>
  <si>
    <t>Peop9.1</t>
  </si>
  <si>
    <t xml:space="preserve">Identify and analyse the interests of all parties involved in the </t>
  </si>
  <si>
    <t>Peop9.2</t>
  </si>
  <si>
    <t xml:space="preserve">Develop and evaluate options and alternatives with the potential to meet the needs of all parties </t>
  </si>
  <si>
    <t>Peop9.3</t>
  </si>
  <si>
    <t xml:space="preserve">Define a negotiation strategy in line with own objectives that is acceptable to all parties involved </t>
  </si>
  <si>
    <t>Peop9.4</t>
  </si>
  <si>
    <t>Peop9.5</t>
  </si>
  <si>
    <t xml:space="preserve">Detect and exploit additional selling and acquisition possibilities </t>
  </si>
  <si>
    <t>Peop10</t>
  </si>
  <si>
    <t>Results Orientation</t>
  </si>
  <si>
    <t>Peop10.1</t>
  </si>
  <si>
    <t>Evaluate all decisions and actions against their impact on customer value and goals of the organisation</t>
  </si>
  <si>
    <t>Peop10.2</t>
  </si>
  <si>
    <t xml:space="preserve">Balance needs and means to optimise outcomes and success </t>
  </si>
  <si>
    <t>Peop10.3</t>
  </si>
  <si>
    <t xml:space="preserve">Create and maintain a healthy, safe and productive working environment </t>
  </si>
  <si>
    <t>Peop10.4</t>
  </si>
  <si>
    <t xml:space="preserve">Promote and ‘sell’ the agile work and its outcomes </t>
  </si>
  <si>
    <t>Peop10.5</t>
  </si>
  <si>
    <t xml:space="preserve">Deliver results and get acceptance </t>
  </si>
  <si>
    <t>Prac</t>
  </si>
  <si>
    <t>Prac1</t>
  </si>
  <si>
    <t>Prac1.1</t>
  </si>
  <si>
    <t xml:space="preserve">Facilitate a shared understanding of the success criteria and make sure that they are documented in the vision </t>
  </si>
  <si>
    <t>Prac1.2</t>
  </si>
  <si>
    <t xml:space="preserve">Review, apply and exchange lessons learned from your experimentation and those of other teams and relevant communities  </t>
  </si>
  <si>
    <t>Prac1.3</t>
  </si>
  <si>
    <t xml:space="preserve">Determine complexity and its consequences for the team’s way of working  </t>
  </si>
  <si>
    <t>Prac1.4</t>
  </si>
  <si>
    <t xml:space="preserve">Selects and reviews the agile work approach in dialogue with the teams </t>
  </si>
  <si>
    <t>Prac1.5</t>
  </si>
  <si>
    <t xml:space="preserve">Design the initial ways of working </t>
  </si>
  <si>
    <t>Prac2</t>
  </si>
  <si>
    <t>Business Goals, Requirements and Value</t>
  </si>
  <si>
    <t>Prac2.1</t>
  </si>
  <si>
    <t xml:space="preserve">Define the vision, prioritize the business goals and align the work </t>
  </si>
  <si>
    <t>Prac2.2</t>
  </si>
  <si>
    <t xml:space="preserve">Identify and analyse the stakeholder needs and requirements </t>
  </si>
  <si>
    <t>Prac2.3</t>
  </si>
  <si>
    <t>Continuously prioritise backlog items to maximize the value delivered (A)</t>
  </si>
  <si>
    <t>Prac3</t>
  </si>
  <si>
    <t>Prac3.1</t>
  </si>
  <si>
    <t>Define the solution or outcome, starting with a minimum viable or marketable product</t>
  </si>
  <si>
    <t>Prac3.2</t>
  </si>
  <si>
    <t>Ensure the identification of the MVP</t>
  </si>
  <si>
    <t>Prac3.3</t>
  </si>
  <si>
    <t xml:space="preserve">Define the delivery structure for the successive incremental deliveries  </t>
  </si>
  <si>
    <t>Prac3.4</t>
  </si>
  <si>
    <t>Prac4</t>
  </si>
  <si>
    <t>Prac4.1</t>
  </si>
  <si>
    <t>Establish the products for the next delivery</t>
  </si>
  <si>
    <t>Prac4.2</t>
  </si>
  <si>
    <t>Estimate the effort and the number of iterations (or sprints)</t>
  </si>
  <si>
    <t>Prac4.3</t>
  </si>
  <si>
    <t xml:space="preserve">Decide on the roadmap plan (which includes increments, outcomes, etc.) </t>
  </si>
  <si>
    <t>Prac4.4</t>
  </si>
  <si>
    <t>Sequence deliverables and plan the incremental deliveries</t>
  </si>
  <si>
    <t>Prac4.5</t>
  </si>
  <si>
    <t xml:space="preserve">Monitor outcomes against the release schedule and respond to change </t>
  </si>
  <si>
    <t>Prac5</t>
  </si>
  <si>
    <t>Organisation and Information</t>
  </si>
  <si>
    <t>Prac5.1</t>
  </si>
  <si>
    <t>Prac5.2</t>
  </si>
  <si>
    <t>Define the structure, roles and responsibilities within the agile work</t>
  </si>
  <si>
    <t>Prac5.3</t>
  </si>
  <si>
    <t>Prac5.4</t>
  </si>
  <si>
    <t>Facilitate, validate and coach the agile teams</t>
  </si>
  <si>
    <t>Prac6</t>
  </si>
  <si>
    <t>Prac6.1</t>
  </si>
  <si>
    <t>Develop and monitor the implementation of, and revise the quality rules for, the agile work that does not compromise the quality of each increment</t>
  </si>
  <si>
    <t>Prac6.2</t>
  </si>
  <si>
    <t xml:space="preserve">Review the agile work and it’s deliverables to ensure that they continue to meet the quality requirements of each increment </t>
  </si>
  <si>
    <t>Prac6.3</t>
  </si>
  <si>
    <t>Verify the achievement of quality objectives and recommend any necessary improvements</t>
  </si>
  <si>
    <t>Prac6.4</t>
  </si>
  <si>
    <t xml:space="preserve">Plan and organise the validation of the agile work outcomes </t>
  </si>
  <si>
    <t>Prac6.5</t>
  </si>
  <si>
    <t xml:space="preserve">Ensure quality throughout the agile work </t>
  </si>
  <si>
    <t>Prac7</t>
  </si>
  <si>
    <t>Prac7.1</t>
  </si>
  <si>
    <t>Estimate solution or outcome costs</t>
  </si>
  <si>
    <t>Prac7.2</t>
  </si>
  <si>
    <t xml:space="preserve">Establish the budget for the agile work </t>
  </si>
  <si>
    <t>Prac7.3</t>
  </si>
  <si>
    <t xml:space="preserve">Secure funding for the agile work </t>
  </si>
  <si>
    <t>Prac7.4</t>
  </si>
  <si>
    <t xml:space="preserve">Develop, establish and maintain a financial management and reporting system </t>
  </si>
  <si>
    <t>Prac7.5</t>
  </si>
  <si>
    <t xml:space="preserve">Monitor financials to identify and correct deviations from the financial plan </t>
  </si>
  <si>
    <t>Prac8</t>
  </si>
  <si>
    <t>Prac8.1</t>
  </si>
  <si>
    <t xml:space="preserve">Develop strategic resource plan to deliver the customer value </t>
  </si>
  <si>
    <t>Prac8.2</t>
  </si>
  <si>
    <t xml:space="preserve">Define the quality and quantity of resources required </t>
  </si>
  <si>
    <t>Prac8.3</t>
  </si>
  <si>
    <t xml:space="preserve">Identify the potential sources of resources and negotiate their acquisition </t>
  </si>
  <si>
    <t>Prac8.4</t>
  </si>
  <si>
    <t>Allocate resources according to defined need</t>
  </si>
  <si>
    <t xml:space="preserve">Evaluate resource usage and take any necessary corrective actions </t>
  </si>
  <si>
    <t>Prac9</t>
  </si>
  <si>
    <t>Prac9.1</t>
  </si>
  <si>
    <t>Prac9.2</t>
  </si>
  <si>
    <t xml:space="preserve">Contribute to the evaluation and selection of suppliers and partners </t>
  </si>
  <si>
    <t>Prac9.3</t>
  </si>
  <si>
    <t>Contribute to the negotiation and agreement of contractual terms and conditions that satisfy all parties involved</t>
  </si>
  <si>
    <t>Prac9.4</t>
  </si>
  <si>
    <t xml:space="preserve">Supervise the execution of contracts, address issues and seek redress where necessary </t>
  </si>
  <si>
    <t>Prac10</t>
  </si>
  <si>
    <t>Plan, Adapt and Control</t>
  </si>
  <si>
    <t>Prac10.1</t>
  </si>
  <si>
    <t xml:space="preserve">Start the agile work and develop and get agreement on the overall plan </t>
  </si>
  <si>
    <t>Prac10.2</t>
  </si>
  <si>
    <t>Initiate and manage the transition to a new release</t>
  </si>
  <si>
    <t>Prac10.3</t>
  </si>
  <si>
    <t xml:space="preserve">Control the agile work performance against customer value and adapt when needed </t>
  </si>
  <si>
    <t>Prac10.4</t>
  </si>
  <si>
    <t xml:space="preserve">Makes progress transparent </t>
  </si>
  <si>
    <t>Prac10.5</t>
  </si>
  <si>
    <t>Welcome changing requirements when it benefits the customer’s competitive advantage</t>
  </si>
  <si>
    <t>Prac11</t>
  </si>
  <si>
    <t>Risk and Opportunity</t>
  </si>
  <si>
    <t>Prac11.1</t>
  </si>
  <si>
    <t xml:space="preserve">Tailor the risk and opportunity management framework for agile working </t>
  </si>
  <si>
    <t>Prac11.2</t>
  </si>
  <si>
    <t xml:space="preserve">Identify risks and opportunities </t>
  </si>
  <si>
    <t>Prac11.3</t>
  </si>
  <si>
    <t>Prac11.4</t>
  </si>
  <si>
    <t xml:space="preserve">Select approaches and implement response plans to address risks and opportunities </t>
  </si>
  <si>
    <t>Prac11.5</t>
  </si>
  <si>
    <t xml:space="preserve">Evaluate and monitor risks, opportunities and implemented responses </t>
  </si>
  <si>
    <t>Prac12</t>
  </si>
  <si>
    <t>Prac12.1</t>
  </si>
  <si>
    <t xml:space="preserve">Identify stakeholders and analyse their interests and influence </t>
  </si>
  <si>
    <t>Prac12.2</t>
  </si>
  <si>
    <t xml:space="preserve">Develop and maintain a stakeholder strategy and communication plan </t>
  </si>
  <si>
    <t>Prac12.3</t>
  </si>
  <si>
    <t>Engages customers, management and sponsor(s)</t>
  </si>
  <si>
    <t>Prac12.4</t>
  </si>
  <si>
    <t xml:space="preserve">Engage with users, partners, suppliers and other stakeholders to gain their cooperation and commitment </t>
  </si>
  <si>
    <t>Prac12.5</t>
  </si>
  <si>
    <t xml:space="preserve">Organise and maintain networks and alliances </t>
  </si>
  <si>
    <t>Prac13</t>
  </si>
  <si>
    <t>Prac13.1</t>
  </si>
  <si>
    <t>Prac13.2</t>
  </si>
  <si>
    <t xml:space="preserve">Identify change requirements and transformation </t>
  </si>
  <si>
    <t>Prac13.3</t>
  </si>
  <si>
    <t>Prac13.4</t>
  </si>
  <si>
    <t>Prac14</t>
  </si>
  <si>
    <t>Select and balance</t>
  </si>
  <si>
    <t>Prac14.1</t>
  </si>
  <si>
    <t>Analyse the customer value of components</t>
  </si>
  <si>
    <t>Prac14.2</t>
  </si>
  <si>
    <t xml:space="preserve">Prioritise components based on programme’s or portfolio’s priorities </t>
  </si>
  <si>
    <t>Prac14.3</t>
  </si>
  <si>
    <t>Align programme capacity (funding) to strategic goals</t>
  </si>
  <si>
    <t>Prac14.4</t>
  </si>
  <si>
    <t>Prepare and facilitate key component prioritisation decisions</t>
  </si>
  <si>
    <t>Prac14.5</t>
  </si>
  <si>
    <t>Facilitates improvements throughout the organisation</t>
  </si>
  <si>
    <t>VZPM_PMLD_Rezertifizierungsantrag_V8.1_EN</t>
  </si>
  <si>
    <t>Bringing into line with application 'ZERT'</t>
  </si>
  <si>
    <t>Bringing into line with ICR4 and ICB4</t>
  </si>
  <si>
    <t>Integration of Agile Leadership</t>
  </si>
  <si>
    <t>Document author</t>
  </si>
  <si>
    <t>Classification</t>
  </si>
  <si>
    <t>Issue and validity</t>
  </si>
  <si>
    <t>Replace document</t>
  </si>
  <si>
    <t>File name</t>
  </si>
  <si>
    <t>VZPM, public</t>
  </si>
  <si>
    <t>January 2023</t>
  </si>
  <si>
    <t>Check and approval</t>
  </si>
  <si>
    <t>Function</t>
  </si>
  <si>
    <t>Date</t>
  </si>
  <si>
    <t>Role</t>
  </si>
  <si>
    <t>Surname</t>
  </si>
  <si>
    <t>Remarks</t>
  </si>
  <si>
    <t>checked</t>
  </si>
  <si>
    <t>approved</t>
  </si>
  <si>
    <t>Head of QM</t>
  </si>
  <si>
    <t>Head of CB</t>
  </si>
  <si>
    <t>Change history</t>
  </si>
  <si>
    <t>Changes performed</t>
  </si>
  <si>
    <r>
      <t xml:space="preserve">In this table, list external training courses, seminars, conferences, symposia and e-learnings (also online training, accompanied as well as unaccompanied) as well as in-house further training and internal exchanges of experience in which you have participated. Select the competence area or competence concerned. Enter the attendance time in hours. One hour of training is credited for one hour of attendance.
</t>
    </r>
    <r>
      <rPr>
        <b/>
        <sz val="9"/>
        <color rgb="FFC00000"/>
        <rFont val="Verdana"/>
        <family val="2"/>
      </rPr>
      <t xml:space="preserve">
At the very bottom of the spreadsheet, it is mandatory that you describe the results of your reflection.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</si>
</sst>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yyyy"/>
    <numFmt numFmtId="166" formatCode="mm\/yyyy"/>
    <numFmt numFmtId="167" formatCode="0;\-0;;@"/>
  </numFmts>
  <fonts count="30"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sz val="8"/>
      <name val="Calibri"/>
      <family val="2"/>
      <scheme val="minor"/>
    </font>
    <font>
      <sz val="9"/>
      <color rgb="FF000000"/>
      <name val="Verdana"/>
      <family val="2"/>
    </font>
    <font>
      <b/>
      <sz val="9"/>
      <color rgb="FF000000"/>
      <name val="Verdana"/>
      <family val="2"/>
    </font>
    <font>
      <sz val="9"/>
      <color theme="0" tint="-0.49995422223578601"/>
      <name val="Verdana"/>
      <family val="2"/>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371">
    <xf numFmtId="0" fontId="0" fillId="0" borderId="0" xfId="0"/>
    <xf numFmtId="0" fontId="18" fillId="0" borderId="0" xfId="0" applyFont="1" applyAlignment="1">
      <alignment horizontal="left" vertical="center"/>
    </xf>
    <xf numFmtId="0" fontId="15" fillId="0" borderId="0" xfId="0" applyFont="1" applyAlignment="1">
      <alignment horizontal="left" vertical="center"/>
    </xf>
    <xf numFmtId="0" fontId="19" fillId="0" borderId="0" xfId="0" applyFont="1" applyAlignment="1">
      <alignment horizontal="left" vertical="center"/>
    </xf>
    <xf numFmtId="0" fontId="14" fillId="0" borderId="0" xfId="0" applyFont="1" applyAlignment="1">
      <alignment horizontal="left" vertical="center"/>
    </xf>
    <xf numFmtId="0" fontId="16" fillId="0" borderId="13" xfId="0" applyFont="1" applyFill="1" applyBorder="1" applyProtection="1"/>
    <xf numFmtId="0" fontId="16" fillId="0" borderId="13" xfId="0" applyFont="1" applyFill="1" applyBorder="1" applyAlignment="1" applyProtection="1">
      <alignment horizontal="left" vertical="center"/>
    </xf>
    <xf numFmtId="0" fontId="16" fillId="0" borderId="13" xfId="0" applyFont="1" applyFill="1" applyBorder="1" applyAlignment="1" applyProtection="1">
      <alignment horizontal="center"/>
    </xf>
    <xf numFmtId="0" fontId="16" fillId="0" borderId="0" xfId="0" applyFont="1" applyAlignment="1" applyProtection="1">
      <alignment vertical="center"/>
    </xf>
    <xf numFmtId="0" fontId="16" fillId="0" borderId="0" xfId="0" applyFont="1" applyFill="1" applyAlignment="1" applyProtection="1">
      <alignment vertical="center"/>
    </xf>
    <xf numFmtId="0" fontId="16" fillId="0" borderId="0" xfId="0" applyFont="1" applyFill="1" applyAlignment="1" applyProtection="1">
      <alignment horizontal="center" vertical="center"/>
    </xf>
    <xf numFmtId="0" fontId="16" fillId="0" borderId="0" xfId="0" applyFont="1" applyAlignment="1" applyProtection="1">
      <alignment horizontal="left" vertical="center"/>
    </xf>
    <xf numFmtId="0" fontId="16" fillId="0" borderId="0" xfId="0" applyFont="1" applyFill="1" applyAlignment="1" applyProtection="1">
      <alignment horizontal="left" vertical="center"/>
    </xf>
    <xf numFmtId="0" fontId="10" fillId="0" borderId="0" xfId="0" applyFont="1" applyAlignment="1">
      <alignment horizontal="left" vertical="center"/>
    </xf>
    <xf numFmtId="0" fontId="16" fillId="3" borderId="2"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4" xfId="0" applyFont="1" applyFill="1" applyBorder="1" applyAlignment="1" applyProtection="1">
      <alignment horizontal="center" vertical="center"/>
    </xf>
    <xf numFmtId="0" fontId="16" fillId="3" borderId="5" xfId="0" applyFont="1" applyFill="1" applyBorder="1" applyAlignment="1" applyProtection="1">
      <alignment vertical="center"/>
    </xf>
    <xf numFmtId="0" fontId="17" fillId="3" borderId="0" xfId="0" applyFont="1" applyFill="1" applyBorder="1" applyAlignment="1" applyProtection="1">
      <alignment horizontal="left" vertical="center"/>
    </xf>
    <xf numFmtId="0" fontId="16" fillId="3" borderId="0" xfId="0" applyFont="1" applyFill="1" applyBorder="1" applyAlignment="1" applyProtection="1">
      <alignment vertical="center"/>
    </xf>
    <xf numFmtId="0" fontId="16" fillId="3" borderId="6" xfId="0" applyFont="1" applyFill="1" applyBorder="1" applyAlignment="1" applyProtection="1">
      <alignment horizontal="center" vertical="center"/>
    </xf>
    <xf numFmtId="0" fontId="17" fillId="3" borderId="0" xfId="0" applyFont="1" applyFill="1" applyBorder="1" applyAlignment="1" applyProtection="1">
      <alignment horizontal="left" vertical="top"/>
    </xf>
    <xf numFmtId="0" fontId="16" fillId="3" borderId="7" xfId="0" applyFont="1" applyFill="1" applyBorder="1" applyAlignment="1" applyProtection="1">
      <alignment vertical="center"/>
    </xf>
    <xf numFmtId="0" fontId="16" fillId="3" borderId="8" xfId="0" applyFont="1" applyFill="1" applyBorder="1" applyAlignment="1" applyProtection="1">
      <alignment vertical="center"/>
    </xf>
    <xf numFmtId="0" fontId="16" fillId="3" borderId="9" xfId="0" applyFont="1" applyFill="1" applyBorder="1" applyAlignment="1" applyProtection="1">
      <alignment horizontal="center" vertical="center"/>
    </xf>
    <xf numFmtId="0" fontId="15" fillId="3" borderId="1" xfId="0" applyFont="1" applyFill="1" applyBorder="1" applyAlignment="1">
      <alignment horizontal="center" vertical="center"/>
    </xf>
    <xf numFmtId="0" fontId="16" fillId="0" borderId="0" xfId="0" applyFont="1" applyAlignment="1" applyProtection="1">
      <alignment horizontal="right" vertical="center"/>
    </xf>
    <xf numFmtId="0" fontId="16" fillId="3" borderId="3" xfId="0" applyFont="1" applyFill="1" applyBorder="1" applyAlignment="1" applyProtection="1">
      <alignment horizontal="right" vertical="center"/>
    </xf>
    <xf numFmtId="0" fontId="16" fillId="3" borderId="3" xfId="0" applyFont="1" applyFill="1" applyBorder="1" applyAlignment="1" applyProtection="1">
      <alignment horizontal="center" vertical="center"/>
    </xf>
    <xf numFmtId="0" fontId="16" fillId="3" borderId="4"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6" fillId="3" borderId="6" xfId="0" applyFont="1" applyFill="1" applyBorder="1" applyAlignment="1" applyProtection="1">
      <alignment vertical="center"/>
    </xf>
    <xf numFmtId="0" fontId="16" fillId="3" borderId="8" xfId="0" applyFont="1" applyFill="1" applyBorder="1" applyAlignment="1" applyProtection="1">
      <alignment horizontal="left" vertical="center"/>
    </xf>
    <xf numFmtId="0" fontId="16" fillId="3" borderId="8" xfId="0" applyFont="1" applyFill="1" applyBorder="1" applyAlignment="1" applyProtection="1">
      <alignment horizontal="right" vertical="center"/>
    </xf>
    <xf numFmtId="0" fontId="16" fillId="3" borderId="8" xfId="0" applyFont="1" applyFill="1" applyBorder="1" applyAlignment="1" applyProtection="1">
      <alignment horizontal="center" vertical="center"/>
    </xf>
    <xf numFmtId="0" fontId="16" fillId="3" borderId="9" xfId="0" applyFont="1" applyFill="1" applyBorder="1" applyAlignment="1" applyProtection="1">
      <alignment vertical="center"/>
    </xf>
    <xf numFmtId="14" fontId="16" fillId="3" borderId="0" xfId="0" applyNumberFormat="1" applyFont="1" applyFill="1" applyBorder="1" applyAlignment="1" applyProtection="1">
      <alignment horizontal="center" vertical="center"/>
    </xf>
    <xf numFmtId="3" fontId="16" fillId="3" borderId="0" xfId="0" applyNumberFormat="1" applyFont="1" applyFill="1" applyBorder="1" applyAlignment="1" applyProtection="1">
      <alignment horizontal="right" vertical="center"/>
    </xf>
    <xf numFmtId="0" fontId="21" fillId="3" borderId="0" xfId="0" applyFont="1" applyFill="1" applyBorder="1" applyAlignment="1" applyProtection="1">
      <alignment horizontal="right" vertical="center"/>
    </xf>
    <xf numFmtId="0" fontId="21" fillId="3" borderId="5" xfId="0" applyFont="1" applyFill="1" applyBorder="1" applyAlignment="1" applyProtection="1">
      <alignment horizontal="left" vertical="center" wrapText="1"/>
    </xf>
    <xf numFmtId="0" fontId="9" fillId="0" borderId="0" xfId="0" applyFont="1" applyAlignment="1">
      <alignment horizontal="left" vertical="center"/>
    </xf>
    <xf numFmtId="3" fontId="22" fillId="4" borderId="1" xfId="0" applyNumberFormat="1" applyFont="1" applyFill="1" applyBorder="1" applyAlignment="1" applyProtection="1">
      <alignment horizontal="center" vertical="center"/>
    </xf>
    <xf numFmtId="3" fontId="16" fillId="4" borderId="1" xfId="0" applyNumberFormat="1" applyFont="1" applyFill="1" applyBorder="1" applyAlignment="1" applyProtection="1">
      <alignment horizontal="center" vertical="center"/>
    </xf>
    <xf numFmtId="3" fontId="16" fillId="3" borderId="0" xfId="0" applyNumberFormat="1"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21" fillId="0" borderId="0" xfId="0" applyFont="1" applyAlignment="1" applyProtection="1">
      <alignment horizontal="center" vertical="center"/>
    </xf>
    <xf numFmtId="0" fontId="21" fillId="0" borderId="0" xfId="0" applyFont="1" applyAlignment="1" applyProtection="1">
      <alignment horizontal="left" vertical="center"/>
    </xf>
    <xf numFmtId="0" fontId="24" fillId="0" borderId="0" xfId="0" applyFont="1" applyAlignment="1" applyProtection="1">
      <alignment vertical="center"/>
    </xf>
    <xf numFmtId="0" fontId="8" fillId="0" borderId="0" xfId="0" applyFont="1" applyAlignment="1">
      <alignment horizontal="left" vertical="center"/>
    </xf>
    <xf numFmtId="3" fontId="16" fillId="3" borderId="3"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0" fontId="16" fillId="4" borderId="1" xfId="0" applyFont="1" applyFill="1" applyBorder="1" applyAlignment="1" applyProtection="1">
      <alignment horizontal="center" vertical="center"/>
    </xf>
    <xf numFmtId="0" fontId="16" fillId="3" borderId="2" xfId="0" applyFont="1" applyFill="1" applyBorder="1" applyProtection="1"/>
    <xf numFmtId="0" fontId="17" fillId="3" borderId="3" xfId="0" applyFont="1" applyFill="1" applyBorder="1" applyAlignment="1" applyProtection="1">
      <alignment horizontal="left" vertical="center"/>
    </xf>
    <xf numFmtId="0" fontId="16" fillId="3" borderId="3" xfId="0" applyFont="1" applyFill="1" applyBorder="1" applyProtection="1"/>
    <xf numFmtId="0" fontId="16" fillId="3" borderId="4" xfId="0" applyFont="1" applyFill="1" applyBorder="1" applyProtection="1"/>
    <xf numFmtId="0" fontId="16" fillId="3" borderId="5" xfId="0" applyFont="1" applyFill="1" applyBorder="1" applyProtection="1"/>
    <xf numFmtId="0" fontId="16" fillId="3" borderId="0" xfId="0" applyFont="1" applyFill="1" applyBorder="1" applyProtection="1"/>
    <xf numFmtId="0" fontId="16" fillId="3" borderId="0" xfId="0" applyFont="1" applyFill="1" applyBorder="1" applyAlignment="1" applyProtection="1">
      <alignment horizontal="center"/>
    </xf>
    <xf numFmtId="0" fontId="16" fillId="3" borderId="6" xfId="0" applyFont="1" applyFill="1" applyBorder="1" applyProtection="1"/>
    <xf numFmtId="0" fontId="16" fillId="3" borderId="9" xfId="0" applyFont="1" applyFill="1" applyBorder="1" applyProtection="1"/>
    <xf numFmtId="0" fontId="16" fillId="3" borderId="10" xfId="0" applyFont="1" applyFill="1" applyBorder="1" applyAlignment="1" applyProtection="1">
      <alignment horizontal="left" vertical="center"/>
    </xf>
    <xf numFmtId="0" fontId="16" fillId="3" borderId="1" xfId="0" applyFont="1" applyFill="1" applyBorder="1" applyAlignment="1" applyProtection="1">
      <alignment horizontal="center" vertical="center"/>
    </xf>
    <xf numFmtId="0" fontId="16" fillId="3" borderId="7" xfId="0" applyFont="1" applyFill="1" applyBorder="1" applyProtection="1"/>
    <xf numFmtId="0" fontId="16" fillId="3" borderId="8" xfId="0" applyFont="1" applyFill="1" applyBorder="1" applyProtection="1"/>
    <xf numFmtId="0" fontId="16" fillId="3" borderId="8" xfId="0" applyFont="1" applyFill="1" applyBorder="1" applyAlignment="1" applyProtection="1">
      <alignment horizontal="center"/>
    </xf>
    <xf numFmtId="0" fontId="16" fillId="3" borderId="3" xfId="0" applyFont="1" applyFill="1" applyBorder="1" applyAlignment="1" applyProtection="1">
      <alignment horizontal="left" vertical="center"/>
    </xf>
    <xf numFmtId="0" fontId="16" fillId="3" borderId="3" xfId="0" applyFont="1" applyFill="1" applyBorder="1" applyAlignment="1" applyProtection="1">
      <alignment horizontal="center"/>
    </xf>
    <xf numFmtId="49" fontId="16" fillId="3" borderId="0" xfId="0" applyNumberFormat="1" applyFont="1" applyFill="1" applyBorder="1" applyAlignment="1" applyProtection="1">
      <alignment horizontal="center" vertical="center"/>
    </xf>
    <xf numFmtId="9" fontId="16" fillId="3" borderId="0" xfId="0" applyNumberFormat="1" applyFont="1" applyFill="1" applyBorder="1" applyAlignment="1" applyProtection="1">
      <alignment horizontal="center" vertical="center"/>
    </xf>
    <xf numFmtId="49" fontId="16" fillId="5" borderId="0" xfId="0" applyNumberFormat="1" applyFont="1" applyFill="1" applyBorder="1" applyAlignment="1" applyProtection="1">
      <alignment horizontal="center" vertical="center"/>
    </xf>
    <xf numFmtId="49" fontId="16" fillId="5" borderId="0" xfId="0" applyNumberFormat="1" applyFont="1" applyFill="1" applyBorder="1" applyAlignment="1" applyProtection="1">
      <alignment horizontal="left" vertical="center"/>
    </xf>
    <xf numFmtId="165" fontId="16" fillId="5" borderId="0" xfId="0" applyNumberFormat="1" applyFont="1" applyFill="1" applyBorder="1" applyAlignment="1" applyProtection="1">
      <alignment horizontal="center" vertical="center"/>
    </xf>
    <xf numFmtId="9" fontId="16" fillId="5" borderId="0" xfId="0" applyNumberFormat="1" applyFont="1" applyFill="1" applyBorder="1" applyAlignment="1" applyProtection="1">
      <alignment horizontal="center" vertical="center"/>
    </xf>
    <xf numFmtId="3" fontId="16" fillId="5" borderId="0" xfId="0" applyNumberFormat="1" applyFont="1" applyFill="1" applyBorder="1" applyAlignment="1" applyProtection="1">
      <alignment horizontal="center" vertical="center"/>
    </xf>
    <xf numFmtId="0" fontId="16" fillId="5" borderId="0" xfId="0" applyFont="1" applyFill="1" applyBorder="1" applyProtection="1"/>
    <xf numFmtId="49" fontId="16" fillId="3" borderId="8" xfId="0" applyNumberFormat="1" applyFont="1" applyFill="1" applyBorder="1" applyAlignment="1" applyProtection="1">
      <alignment horizontal="center" vertical="center"/>
    </xf>
    <xf numFmtId="49" fontId="16" fillId="3" borderId="8" xfId="0" applyNumberFormat="1" applyFont="1" applyFill="1" applyBorder="1" applyAlignment="1" applyProtection="1">
      <alignment horizontal="left" vertical="center"/>
    </xf>
    <xf numFmtId="165" fontId="16" fillId="3" borderId="8" xfId="0" applyNumberFormat="1" applyFont="1" applyFill="1" applyBorder="1" applyAlignment="1" applyProtection="1">
      <alignment horizontal="center" vertical="center"/>
    </xf>
    <xf numFmtId="9" fontId="16" fillId="3" borderId="8" xfId="0" applyNumberFormat="1" applyFont="1" applyFill="1" applyBorder="1" applyAlignment="1" applyProtection="1">
      <alignment horizontal="center" vertical="center"/>
    </xf>
    <xf numFmtId="3" fontId="24" fillId="4" borderId="1" xfId="0" applyNumberFormat="1" applyFont="1" applyFill="1" applyBorder="1" applyAlignment="1" applyProtection="1">
      <alignment horizontal="center" vertical="center"/>
    </xf>
    <xf numFmtId="49" fontId="16" fillId="3" borderId="3" xfId="0" applyNumberFormat="1" applyFont="1" applyFill="1" applyBorder="1" applyAlignment="1" applyProtection="1">
      <alignment horizontal="center" vertical="center"/>
    </xf>
    <xf numFmtId="49" fontId="16" fillId="3" borderId="3" xfId="0" applyNumberFormat="1" applyFont="1" applyFill="1" applyBorder="1" applyAlignment="1" applyProtection="1">
      <alignment horizontal="left" vertical="center"/>
    </xf>
    <xf numFmtId="165" fontId="16" fillId="3" borderId="3" xfId="0" applyNumberFormat="1" applyFont="1" applyFill="1" applyBorder="1" applyAlignment="1" applyProtection="1">
      <alignment horizontal="center" vertical="center"/>
    </xf>
    <xf numFmtId="9" fontId="16" fillId="3" borderId="3" xfId="0" applyNumberFormat="1" applyFont="1" applyFill="1" applyBorder="1" applyAlignment="1" applyProtection="1">
      <alignment horizontal="center" vertical="center"/>
    </xf>
    <xf numFmtId="3" fontId="25" fillId="4" borderId="1" xfId="0" applyNumberFormat="1" applyFont="1" applyFill="1" applyBorder="1" applyAlignment="1" applyProtection="1">
      <alignment horizontal="center" vertical="center"/>
    </xf>
    <xf numFmtId="0" fontId="16" fillId="0" borderId="3" xfId="0" applyFont="1" applyFill="1" applyBorder="1" applyProtection="1"/>
    <xf numFmtId="49" fontId="16" fillId="0" borderId="3" xfId="0" applyNumberFormat="1" applyFont="1" applyFill="1" applyBorder="1" applyAlignment="1" applyProtection="1">
      <alignment horizontal="left" vertical="center"/>
    </xf>
    <xf numFmtId="165" fontId="16" fillId="0" borderId="3" xfId="0" applyNumberFormat="1" applyFont="1" applyFill="1" applyBorder="1" applyAlignment="1" applyProtection="1">
      <alignment horizontal="center" vertical="center"/>
    </xf>
    <xf numFmtId="9" fontId="16" fillId="0" borderId="3" xfId="0" applyNumberFormat="1" applyFont="1" applyFill="1" applyBorder="1" applyAlignment="1" applyProtection="1">
      <alignment horizontal="center" vertical="center"/>
    </xf>
    <xf numFmtId="3" fontId="16" fillId="0" borderId="3" xfId="0" applyNumberFormat="1"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0" fontId="7" fillId="0" borderId="0" xfId="0" applyFont="1" applyAlignment="1">
      <alignment horizontal="left" vertical="center"/>
    </xf>
    <xf numFmtId="49" fontId="24" fillId="3" borderId="2" xfId="0" applyNumberFormat="1" applyFont="1" applyFill="1" applyBorder="1" applyProtection="1"/>
    <xf numFmtId="49" fontId="24" fillId="3" borderId="3" xfId="0" applyNumberFormat="1" applyFont="1" applyFill="1" applyBorder="1" applyAlignment="1" applyProtection="1">
      <alignment horizontal="left" vertical="center"/>
    </xf>
    <xf numFmtId="49" fontId="24" fillId="3" borderId="3" xfId="0" applyNumberFormat="1" applyFont="1" applyFill="1" applyBorder="1" applyAlignment="1" applyProtection="1">
      <alignment horizontal="center" vertical="center"/>
    </xf>
    <xf numFmtId="49" fontId="24" fillId="3" borderId="4" xfId="0" applyNumberFormat="1" applyFont="1" applyFill="1" applyBorder="1" applyProtection="1"/>
    <xf numFmtId="49" fontId="24" fillId="3" borderId="5" xfId="0" applyNumberFormat="1" applyFont="1" applyFill="1" applyBorder="1" applyProtection="1"/>
    <xf numFmtId="49" fontId="24" fillId="3" borderId="0" xfId="0" applyNumberFormat="1" applyFont="1" applyFill="1" applyBorder="1" applyAlignment="1" applyProtection="1">
      <alignment horizontal="center" vertical="center"/>
    </xf>
    <xf numFmtId="49" fontId="24" fillId="3" borderId="6" xfId="0" applyNumberFormat="1" applyFont="1" applyFill="1" applyBorder="1" applyProtection="1"/>
    <xf numFmtId="49" fontId="24" fillId="3" borderId="7" xfId="0" applyNumberFormat="1" applyFont="1" applyFill="1" applyBorder="1" applyProtection="1"/>
    <xf numFmtId="49" fontId="24" fillId="3" borderId="8" xfId="0" applyNumberFormat="1" applyFont="1" applyFill="1" applyBorder="1" applyProtection="1"/>
    <xf numFmtId="49" fontId="24" fillId="3" borderId="9" xfId="0" applyNumberFormat="1" applyFont="1" applyFill="1" applyBorder="1" applyProtection="1"/>
    <xf numFmtId="49" fontId="24" fillId="3" borderId="0" xfId="0" applyNumberFormat="1" applyFont="1" applyFill="1" applyBorder="1" applyAlignment="1" applyProtection="1">
      <alignment horizontal="right" vertical="center"/>
    </xf>
    <xf numFmtId="49" fontId="24" fillId="3" borderId="0" xfId="0" applyNumberFormat="1" applyFont="1" applyFill="1" applyBorder="1" applyAlignment="1" applyProtection="1">
      <alignment horizontal="left" vertical="top" wrapText="1"/>
    </xf>
    <xf numFmtId="0" fontId="24" fillId="0" borderId="0" xfId="0" applyFont="1" applyAlignment="1">
      <alignment horizontal="left" vertical="center"/>
    </xf>
    <xf numFmtId="0" fontId="6" fillId="0" borderId="0" xfId="0" applyFont="1" applyAlignment="1">
      <alignment horizontal="left" vertical="center"/>
    </xf>
    <xf numFmtId="0" fontId="16" fillId="0" borderId="0" xfId="0" applyNumberFormat="1" applyFont="1" applyAlignment="1" applyProtection="1">
      <alignment horizontal="center" vertical="center"/>
    </xf>
    <xf numFmtId="49" fontId="16" fillId="3" borderId="0" xfId="0" applyNumberFormat="1" applyFont="1" applyFill="1" applyBorder="1" applyAlignment="1" applyProtection="1">
      <alignment horizontal="left" vertical="top" wrapText="1"/>
    </xf>
    <xf numFmtId="0" fontId="16" fillId="3" borderId="0" xfId="0" applyFont="1" applyFill="1" applyBorder="1" applyAlignment="1" applyProtection="1">
      <alignment horizontal="left" vertical="center"/>
    </xf>
    <xf numFmtId="49" fontId="24" fillId="6" borderId="1" xfId="0" applyNumberFormat="1" applyFont="1" applyFill="1" applyBorder="1" applyAlignment="1" applyProtection="1">
      <alignment horizontal="center" vertical="center"/>
    </xf>
    <xf numFmtId="49" fontId="16" fillId="4" borderId="1" xfId="0" applyNumberFormat="1" applyFont="1" applyFill="1" applyBorder="1" applyAlignment="1" applyProtection="1">
      <alignment horizontal="center" vertical="center"/>
    </xf>
    <xf numFmtId="49" fontId="16" fillId="3" borderId="0" xfId="0" applyNumberFormat="1" applyFont="1" applyFill="1" applyBorder="1" applyAlignment="1" applyProtection="1">
      <alignment horizontal="left" vertical="center"/>
    </xf>
    <xf numFmtId="0" fontId="16" fillId="0" borderId="0" xfId="0" applyFont="1" applyAlignment="1" applyProtection="1">
      <alignment horizontal="center" vertical="center"/>
    </xf>
    <xf numFmtId="49" fontId="24" fillId="3" borderId="0" xfId="0" applyNumberFormat="1" applyFont="1" applyFill="1" applyBorder="1" applyAlignment="1" applyProtection="1">
      <alignment horizontal="left" vertical="center"/>
    </xf>
    <xf numFmtId="0" fontId="16" fillId="3" borderId="0" xfId="0" applyFont="1" applyFill="1" applyBorder="1" applyAlignment="1" applyProtection="1">
      <alignment horizontal="right" vertical="center"/>
    </xf>
    <xf numFmtId="165" fontId="16" fillId="3" borderId="0" xfId="0" applyNumberFormat="1"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15" fillId="3" borderId="1" xfId="0" applyFont="1" applyFill="1" applyBorder="1" applyAlignment="1">
      <alignment horizontal="left" vertical="center"/>
    </xf>
    <xf numFmtId="14" fontId="16" fillId="0" borderId="1" xfId="0" applyNumberFormat="1" applyFont="1" applyBorder="1" applyAlignment="1" applyProtection="1">
      <alignment horizontal="center" vertical="center"/>
      <protection locked="0"/>
    </xf>
    <xf numFmtId="0" fontId="13" fillId="0" borderId="0" xfId="0" applyFont="1" applyAlignment="1" applyProtection="1">
      <alignment horizontal="left" vertical="center"/>
    </xf>
    <xf numFmtId="49" fontId="16" fillId="3" borderId="6" xfId="0" applyNumberFormat="1" applyFont="1" applyFill="1" applyBorder="1" applyAlignment="1" applyProtection="1">
      <alignment horizontal="right" vertical="center"/>
    </xf>
    <xf numFmtId="14" fontId="16" fillId="3" borderId="3" xfId="0" applyNumberFormat="1" applyFont="1" applyFill="1" applyBorder="1" applyAlignment="1" applyProtection="1">
      <alignment horizontal="center" vertical="center"/>
    </xf>
    <xf numFmtId="49" fontId="16" fillId="3" borderId="6" xfId="0" applyNumberFormat="1" applyFont="1" applyFill="1" applyBorder="1" applyAlignment="1" applyProtection="1">
      <alignment horizontal="left" vertical="center"/>
    </xf>
    <xf numFmtId="0" fontId="12" fillId="0" borderId="0" xfId="0" applyFont="1" applyAlignment="1" applyProtection="1">
      <alignment horizontal="left" vertical="center"/>
    </xf>
    <xf numFmtId="0" fontId="16" fillId="5" borderId="1" xfId="0" applyFont="1" applyFill="1" applyBorder="1" applyAlignment="1" applyProtection="1">
      <alignment horizontal="left" vertical="center"/>
      <protection locked="0"/>
    </xf>
    <xf numFmtId="0" fontId="16" fillId="0" borderId="0" xfId="0" applyFont="1" applyAlignment="1" applyProtection="1">
      <alignment horizontal="center" vertical="center"/>
    </xf>
    <xf numFmtId="0" fontId="16" fillId="0" borderId="0" xfId="0" applyFont="1" applyFill="1" applyBorder="1" applyProtection="1"/>
    <xf numFmtId="49" fontId="16" fillId="0" borderId="0" xfId="0" applyNumberFormat="1" applyFont="1" applyFill="1" applyBorder="1" applyAlignment="1" applyProtection="1">
      <alignment horizontal="left" vertical="center"/>
    </xf>
    <xf numFmtId="165" fontId="16" fillId="0" borderId="0" xfId="0" applyNumberFormat="1" applyFont="1" applyFill="1" applyBorder="1" applyAlignment="1" applyProtection="1">
      <alignment horizontal="center" vertical="center"/>
    </xf>
    <xf numFmtId="9" fontId="16" fillId="0" borderId="0" xfId="0" applyNumberFormat="1" applyFont="1" applyFill="1" applyBorder="1" applyAlignment="1" applyProtection="1">
      <alignment horizontal="center" vertical="center"/>
    </xf>
    <xf numFmtId="3" fontId="16" fillId="0" borderId="0" xfId="0" applyNumberFormat="1" applyFont="1" applyFill="1" applyBorder="1" applyAlignment="1" applyProtection="1">
      <alignment horizontal="center" vertical="center"/>
    </xf>
    <xf numFmtId="14" fontId="16" fillId="0" borderId="0" xfId="0" applyNumberFormat="1" applyFont="1" applyAlignment="1" applyProtection="1">
      <alignment horizontal="left" vertical="center"/>
    </xf>
    <xf numFmtId="0" fontId="16" fillId="3" borderId="0" xfId="0" applyFont="1" applyFill="1" applyBorder="1" applyAlignment="1" applyProtection="1">
      <alignment horizontal="left" vertical="center"/>
    </xf>
    <xf numFmtId="0" fontId="5" fillId="0" borderId="0" xfId="0" applyFont="1" applyAlignment="1">
      <alignment horizontal="left" vertical="center"/>
    </xf>
    <xf numFmtId="0" fontId="16" fillId="3" borderId="0" xfId="0" applyFont="1" applyFill="1" applyBorder="1" applyAlignment="1" applyProtection="1">
      <alignment horizontal="left" vertical="center"/>
    </xf>
    <xf numFmtId="49" fontId="16" fillId="3" borderId="0" xfId="0" applyNumberFormat="1" applyFont="1" applyFill="1" applyBorder="1" applyAlignment="1" applyProtection="1">
      <alignment horizontal="left" vertical="center"/>
    </xf>
    <xf numFmtId="9" fontId="16" fillId="5" borderId="1" xfId="0" applyNumberFormat="1" applyFont="1" applyFill="1" applyBorder="1" applyAlignment="1" applyProtection="1">
      <alignment horizontal="center" vertical="center"/>
      <protection locked="0"/>
    </xf>
    <xf numFmtId="0" fontId="16" fillId="0" borderId="0" xfId="0" applyFont="1" applyAlignment="1" applyProtection="1">
      <alignment horizontal="center" vertical="center"/>
    </xf>
    <xf numFmtId="14" fontId="15" fillId="0" borderId="0" xfId="0" applyNumberFormat="1" applyFont="1" applyBorder="1" applyAlignment="1">
      <alignment horizontal="left" vertical="center"/>
    </xf>
    <xf numFmtId="164" fontId="15" fillId="0" borderId="0" xfId="0" applyNumberFormat="1" applyFont="1" applyBorder="1" applyAlignment="1">
      <alignment horizontal="center" vertical="center"/>
    </xf>
    <xf numFmtId="0" fontId="15" fillId="0" borderId="0" xfId="0" applyFont="1" applyBorder="1" applyAlignment="1">
      <alignment horizontal="left" vertical="center"/>
    </xf>
    <xf numFmtId="0" fontId="11" fillId="0" borderId="0" xfId="0" applyFont="1" applyBorder="1" applyAlignment="1">
      <alignment horizontal="left" vertical="center"/>
    </xf>
    <xf numFmtId="0" fontId="16" fillId="0" borderId="0" xfId="0" applyFont="1" applyAlignment="1" applyProtection="1">
      <alignment horizontal="center" vertical="center"/>
    </xf>
    <xf numFmtId="0" fontId="16" fillId="3" borderId="0" xfId="0" applyFont="1" applyFill="1" applyBorder="1" applyAlignment="1" applyProtection="1">
      <alignment horizontal="left" vertical="center"/>
    </xf>
    <xf numFmtId="0" fontId="16" fillId="0" borderId="0" xfId="0" applyFont="1" applyAlignment="1" applyProtection="1">
      <alignment horizontal="center" vertical="center"/>
    </xf>
    <xf numFmtId="0" fontId="16" fillId="3" borderId="0" xfId="0" applyFont="1" applyFill="1" applyBorder="1" applyAlignment="1" applyProtection="1">
      <alignment horizontal="right" vertical="center"/>
    </xf>
    <xf numFmtId="3" fontId="24" fillId="0" borderId="0" xfId="0" applyNumberFormat="1" applyFont="1" applyAlignment="1" applyProtection="1">
      <alignment vertical="center"/>
    </xf>
    <xf numFmtId="0" fontId="16" fillId="3" borderId="0" xfId="0" applyFont="1" applyFill="1" applyBorder="1" applyAlignment="1" applyProtection="1">
      <alignment horizontal="left" vertical="center"/>
    </xf>
    <xf numFmtId="49" fontId="16" fillId="3" borderId="8" xfId="0" applyNumberFormat="1" applyFont="1" applyFill="1" applyBorder="1" applyAlignment="1" applyProtection="1">
      <alignment horizontal="left" vertical="center"/>
    </xf>
    <xf numFmtId="0" fontId="16" fillId="0" borderId="0" xfId="0" applyFont="1" applyAlignment="1" applyProtection="1">
      <alignment horizontal="center" vertical="center"/>
    </xf>
    <xf numFmtId="0" fontId="16" fillId="3" borderId="0" xfId="0" applyFont="1" applyFill="1" applyBorder="1" applyAlignment="1" applyProtection="1">
      <alignment horizontal="right" vertical="center"/>
    </xf>
    <xf numFmtId="0" fontId="16" fillId="3" borderId="6" xfId="0" applyFont="1" applyFill="1" applyBorder="1" applyAlignment="1" applyProtection="1">
      <alignment horizontal="right" vertical="center"/>
    </xf>
    <xf numFmtId="49" fontId="16" fillId="3" borderId="0" xfId="0" applyNumberFormat="1" applyFont="1" applyFill="1" applyBorder="1" applyAlignment="1" applyProtection="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14" fontId="16" fillId="3" borderId="8" xfId="0" applyNumberFormat="1" applyFont="1" applyFill="1" applyBorder="1" applyAlignment="1" applyProtection="1">
      <alignment horizontal="center" vertical="center"/>
    </xf>
    <xf numFmtId="49" fontId="24" fillId="0" borderId="0" xfId="0" applyNumberFormat="1" applyFont="1" applyFill="1" applyAlignment="1" applyProtection="1">
      <alignment horizontal="center" vertical="center"/>
    </xf>
    <xf numFmtId="0" fontId="16" fillId="3" borderId="0" xfId="0" applyFont="1" applyFill="1" applyBorder="1" applyAlignment="1" applyProtection="1">
      <alignment horizontal="left" vertical="center"/>
    </xf>
    <xf numFmtId="49" fontId="16" fillId="3" borderId="8" xfId="0" applyNumberFormat="1" applyFont="1" applyFill="1" applyBorder="1" applyAlignment="1" applyProtection="1">
      <alignment horizontal="left" vertical="center"/>
    </xf>
    <xf numFmtId="49" fontId="16" fillId="4" borderId="1" xfId="0" applyNumberFormat="1" applyFont="1" applyFill="1" applyBorder="1" applyAlignment="1" applyProtection="1">
      <alignment horizontal="left" vertical="center"/>
    </xf>
    <xf numFmtId="49" fontId="22" fillId="3" borderId="0" xfId="0" applyNumberFormat="1" applyFont="1" applyFill="1" applyBorder="1" applyAlignment="1" applyProtection="1">
      <alignment horizontal="left" vertical="center"/>
    </xf>
    <xf numFmtId="0" fontId="16" fillId="0" borderId="0" xfId="0" applyFont="1" applyAlignment="1" applyProtection="1">
      <alignment horizontal="center" vertical="center"/>
    </xf>
    <xf numFmtId="49" fontId="16" fillId="3" borderId="0" xfId="0" applyNumberFormat="1" applyFont="1" applyFill="1" applyBorder="1" applyAlignment="1" applyProtection="1">
      <alignment horizontal="left" vertical="center"/>
    </xf>
    <xf numFmtId="0" fontId="17" fillId="3" borderId="0" xfId="0" applyFont="1" applyFill="1" applyBorder="1" applyAlignment="1" applyProtection="1">
      <alignment vertical="center"/>
    </xf>
    <xf numFmtId="0" fontId="22" fillId="3" borderId="0" xfId="0" applyFont="1" applyFill="1" applyBorder="1" applyAlignment="1" applyProtection="1">
      <alignment vertical="center"/>
    </xf>
    <xf numFmtId="0" fontId="17" fillId="3" borderId="0" xfId="0" applyFont="1" applyFill="1" applyBorder="1" applyAlignment="1" applyProtection="1">
      <alignment horizontal="left" vertical="center"/>
    </xf>
    <xf numFmtId="0" fontId="16" fillId="3" borderId="3"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6" fillId="3" borderId="0" xfId="0" applyFont="1" applyFill="1" applyBorder="1" applyAlignment="1" applyProtection="1">
      <alignment horizontal="center" vertical="center" wrapText="1"/>
    </xf>
    <xf numFmtId="49" fontId="17" fillId="3" borderId="0" xfId="0" applyNumberFormat="1" applyFont="1" applyFill="1" applyBorder="1" applyAlignment="1" applyProtection="1">
      <alignment horizontal="left" vertical="center"/>
    </xf>
    <xf numFmtId="0" fontId="16" fillId="0" borderId="1" xfId="0" applyFont="1" applyFill="1" applyBorder="1" applyAlignment="1" applyProtection="1">
      <alignment horizontal="center" vertical="center"/>
      <protection locked="0"/>
    </xf>
    <xf numFmtId="0" fontId="16" fillId="0" borderId="1" xfId="0" applyNumberFormat="1" applyFont="1" applyBorder="1" applyAlignment="1" applyProtection="1">
      <alignment horizontal="center" vertical="center"/>
    </xf>
    <xf numFmtId="0" fontId="16" fillId="3" borderId="13" xfId="0" applyFont="1" applyFill="1" applyBorder="1" applyAlignment="1" applyProtection="1">
      <alignment horizontal="center" vertical="center"/>
    </xf>
    <xf numFmtId="0" fontId="16" fillId="0" borderId="0" xfId="0" applyFont="1" applyBorder="1" applyAlignment="1" applyProtection="1">
      <alignment vertical="center"/>
    </xf>
    <xf numFmtId="0" fontId="16" fillId="7" borderId="1" xfId="0" applyFont="1" applyFill="1" applyBorder="1" applyAlignment="1" applyProtection="1">
      <alignment horizontal="center" vertical="center"/>
    </xf>
    <xf numFmtId="0" fontId="16" fillId="8" borderId="1" xfId="0" applyFont="1" applyFill="1" applyBorder="1" applyAlignment="1" applyProtection="1">
      <alignment horizontal="center" vertical="center"/>
    </xf>
    <xf numFmtId="0" fontId="16" fillId="9" borderId="1" xfId="0" applyFont="1" applyFill="1" applyBorder="1" applyAlignment="1" applyProtection="1">
      <alignment horizontal="center" vertical="center"/>
    </xf>
    <xf numFmtId="0" fontId="16" fillId="10" borderId="1" xfId="0" applyFont="1" applyFill="1" applyBorder="1" applyAlignment="1" applyProtection="1">
      <alignment horizontal="center" vertical="center"/>
    </xf>
    <xf numFmtId="0" fontId="16" fillId="3" borderId="8" xfId="0" applyFont="1" applyFill="1" applyBorder="1" applyAlignment="1" applyProtection="1">
      <alignment vertical="center" wrapText="1"/>
    </xf>
    <xf numFmtId="49" fontId="16" fillId="0" borderId="0" xfId="0" applyNumberFormat="1" applyFont="1" applyAlignment="1" applyProtection="1">
      <alignment horizontal="left" vertical="center"/>
    </xf>
    <xf numFmtId="0" fontId="16" fillId="0" borderId="0" xfId="0" applyFont="1" applyAlignment="1" applyProtection="1">
      <alignment vertical="center" wrapText="1"/>
    </xf>
    <xf numFmtId="166" fontId="16" fillId="5" borderId="1" xfId="0" applyNumberFormat="1" applyFont="1" applyFill="1" applyBorder="1" applyAlignment="1" applyProtection="1">
      <alignment horizontal="center" vertical="center"/>
      <protection locked="0"/>
    </xf>
    <xf numFmtId="0" fontId="16" fillId="3" borderId="0" xfId="0" applyNumberFormat="1" applyFont="1" applyFill="1" applyBorder="1" applyAlignment="1" applyProtection="1">
      <alignment horizontal="left" vertical="center"/>
    </xf>
    <xf numFmtId="0" fontId="16" fillId="3" borderId="0" xfId="0" applyNumberFormat="1" applyFont="1" applyFill="1" applyBorder="1" applyAlignment="1" applyProtection="1">
      <alignment horizontal="center" vertical="center"/>
    </xf>
    <xf numFmtId="49" fontId="16" fillId="5" borderId="1" xfId="0" applyNumberFormat="1" applyFont="1" applyFill="1" applyBorder="1" applyAlignment="1" applyProtection="1">
      <alignment horizontal="left" vertical="center" wrapText="1"/>
      <protection locked="0"/>
    </xf>
    <xf numFmtId="0" fontId="16" fillId="0" borderId="0" xfId="0" applyFont="1" applyAlignment="1" applyProtection="1">
      <alignment horizontal="center" vertical="center"/>
    </xf>
    <xf numFmtId="0" fontId="17"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6" fillId="0" borderId="0" xfId="0" applyFont="1" applyAlignment="1" applyProtection="1">
      <alignment horizontal="center" vertical="center"/>
    </xf>
    <xf numFmtId="49" fontId="16" fillId="3" borderId="0" xfId="0" applyNumberFormat="1" applyFont="1" applyFill="1" applyBorder="1" applyAlignment="1" applyProtection="1">
      <alignment horizontal="left" vertical="center"/>
    </xf>
    <xf numFmtId="0" fontId="16" fillId="9" borderId="1" xfId="0" applyFont="1" applyFill="1" applyBorder="1" applyAlignment="1" applyProtection="1">
      <alignment horizontal="left" vertical="center"/>
    </xf>
    <xf numFmtId="166" fontId="16" fillId="0" borderId="1" xfId="0" applyNumberFormat="1" applyFont="1" applyFill="1" applyBorder="1" applyAlignment="1" applyProtection="1">
      <alignment horizontal="center" vertical="center"/>
      <protection locked="0"/>
    </xf>
    <xf numFmtId="0" fontId="15" fillId="0" borderId="1" xfId="0" applyFont="1" applyFill="1" applyBorder="1" applyAlignment="1">
      <alignment horizontal="left" vertical="center"/>
    </xf>
    <xf numFmtId="14" fontId="15" fillId="0" borderId="1" xfId="0" applyNumberFormat="1" applyFont="1" applyFill="1" applyBorder="1" applyAlignment="1">
      <alignment horizontal="center" vertical="center"/>
    </xf>
    <xf numFmtId="14" fontId="15"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Alignment="1">
      <alignment horizontal="left" vertical="center"/>
    </xf>
    <xf numFmtId="49" fontId="16" fillId="3" borderId="2" xfId="0" applyNumberFormat="1" applyFont="1" applyFill="1" applyBorder="1" applyAlignment="1">
      <alignment vertical="center" wrapText="1"/>
    </xf>
    <xf numFmtId="49" fontId="16" fillId="3" borderId="3" xfId="0" applyNumberFormat="1" applyFont="1" applyFill="1" applyBorder="1" applyAlignment="1">
      <alignment vertical="center" wrapText="1"/>
    </xf>
    <xf numFmtId="49" fontId="16" fillId="3" borderId="4" xfId="0" applyNumberFormat="1" applyFont="1" applyFill="1" applyBorder="1" applyAlignment="1">
      <alignment horizontal="center" vertical="center" wrapText="1"/>
    </xf>
    <xf numFmtId="49" fontId="16" fillId="0" borderId="0" xfId="0" applyNumberFormat="1" applyFont="1" applyAlignment="1">
      <alignment horizontal="left" vertical="center" wrapText="1"/>
    </xf>
    <xf numFmtId="49" fontId="16" fillId="0" borderId="0" xfId="0" applyNumberFormat="1" applyFont="1" applyAlignment="1">
      <alignment vertical="center" wrapText="1"/>
    </xf>
    <xf numFmtId="49" fontId="16" fillId="0" borderId="0" xfId="0" applyNumberFormat="1" applyFont="1" applyAlignment="1">
      <alignment horizontal="center" vertical="center" wrapText="1"/>
    </xf>
    <xf numFmtId="49" fontId="16" fillId="3" borderId="5" xfId="0" applyNumberFormat="1" applyFont="1" applyFill="1" applyBorder="1" applyAlignment="1">
      <alignment vertical="center" wrapText="1"/>
    </xf>
    <xf numFmtId="49" fontId="16" fillId="3" borderId="6" xfId="0" applyNumberFormat="1" applyFont="1" applyFill="1" applyBorder="1" applyAlignment="1">
      <alignment horizontal="center" vertical="center" wrapText="1"/>
    </xf>
    <xf numFmtId="49" fontId="17" fillId="3" borderId="0" xfId="0" applyNumberFormat="1" applyFont="1" applyFill="1" applyAlignment="1">
      <alignment horizontal="left" vertical="center" wrapText="1"/>
    </xf>
    <xf numFmtId="49" fontId="16" fillId="3" borderId="8" xfId="0" applyNumberFormat="1" applyFont="1" applyFill="1" applyBorder="1" applyAlignment="1">
      <alignment horizontal="left" vertical="center" wrapText="1"/>
    </xf>
    <xf numFmtId="49" fontId="16" fillId="3" borderId="0" xfId="0" applyNumberFormat="1" applyFont="1" applyFill="1" applyAlignment="1">
      <alignment horizontal="left" vertical="top" wrapText="1"/>
    </xf>
    <xf numFmtId="49" fontId="24" fillId="4" borderId="1" xfId="0" applyNumberFormat="1" applyFont="1" applyFill="1" applyBorder="1" applyAlignment="1">
      <alignment horizontal="left" vertical="top" wrapText="1"/>
    </xf>
    <xf numFmtId="49" fontId="24" fillId="3" borderId="0" xfId="0" applyNumberFormat="1" applyFont="1" applyFill="1" applyAlignment="1">
      <alignment horizontal="left" vertical="center" wrapText="1"/>
    </xf>
    <xf numFmtId="49" fontId="24" fillId="3" borderId="0" xfId="0" applyNumberFormat="1" applyFont="1" applyFill="1" applyAlignment="1">
      <alignment vertical="center" wrapText="1"/>
    </xf>
    <xf numFmtId="49" fontId="24" fillId="3" borderId="3" xfId="0" applyNumberFormat="1" applyFont="1" applyFill="1" applyBorder="1" applyAlignment="1">
      <alignment horizontal="left" vertical="center" wrapText="1"/>
    </xf>
    <xf numFmtId="49" fontId="16" fillId="3" borderId="7" xfId="0" applyNumberFormat="1" applyFont="1" applyFill="1" applyBorder="1" applyAlignment="1">
      <alignment vertical="center" wrapText="1"/>
    </xf>
    <xf numFmtId="49" fontId="16" fillId="3" borderId="8" xfId="0" applyNumberFormat="1" applyFont="1" applyFill="1" applyBorder="1" applyAlignment="1">
      <alignment vertical="center" wrapText="1"/>
    </xf>
    <xf numFmtId="49" fontId="16" fillId="3" borderId="9" xfId="0" applyNumberFormat="1" applyFont="1" applyFill="1" applyBorder="1" applyAlignment="1">
      <alignment horizontal="center" vertical="center" wrapText="1"/>
    </xf>
    <xf numFmtId="0" fontId="16" fillId="3" borderId="0" xfId="0" applyFont="1" applyFill="1" applyBorder="1" applyAlignment="1" applyProtection="1">
      <alignment horizontal="left" vertical="center"/>
    </xf>
    <xf numFmtId="0" fontId="17" fillId="3" borderId="0" xfId="0" applyFont="1" applyFill="1" applyBorder="1" applyAlignment="1" applyProtection="1">
      <alignment horizontal="left" vertical="center"/>
    </xf>
    <xf numFmtId="49" fontId="16" fillId="3" borderId="0" xfId="0" applyNumberFormat="1" applyFont="1" applyFill="1" applyBorder="1" applyAlignment="1" applyProtection="1">
      <alignment horizontal="left" vertical="center"/>
    </xf>
    <xf numFmtId="0" fontId="16" fillId="3" borderId="0" xfId="0" applyFont="1" applyFill="1" applyBorder="1" applyAlignment="1" applyProtection="1">
      <alignment horizontal="right" vertical="center"/>
    </xf>
    <xf numFmtId="0" fontId="16" fillId="3" borderId="6" xfId="0" applyFont="1" applyFill="1" applyBorder="1" applyAlignment="1" applyProtection="1">
      <alignment horizontal="right" vertical="center"/>
    </xf>
    <xf numFmtId="0" fontId="16" fillId="0" borderId="0" xfId="0" applyFont="1" applyAlignment="1" applyProtection="1">
      <alignment horizontal="center" vertical="center"/>
    </xf>
    <xf numFmtId="0" fontId="17" fillId="3" borderId="0" xfId="0" applyFont="1" applyFill="1" applyBorder="1" applyAlignment="1" applyProtection="1">
      <alignment vertical="center"/>
    </xf>
    <xf numFmtId="49" fontId="16" fillId="0" borderId="1" xfId="0" applyNumberFormat="1" applyFont="1" applyFill="1" applyBorder="1" applyAlignment="1" applyProtection="1">
      <alignment horizontal="left" vertical="center" wrapText="1"/>
      <protection locked="0"/>
    </xf>
    <xf numFmtId="0" fontId="16" fillId="3" borderId="2" xfId="0" applyFont="1" applyFill="1" applyBorder="1" applyAlignment="1">
      <alignment vertical="center"/>
    </xf>
    <xf numFmtId="49" fontId="16" fillId="3" borderId="3" xfId="0" applyNumberFormat="1" applyFont="1" applyFill="1" applyBorder="1" applyAlignment="1">
      <alignment horizontal="left" vertical="center"/>
    </xf>
    <xf numFmtId="0" fontId="16" fillId="3" borderId="3" xfId="0" applyFont="1" applyFill="1" applyBorder="1" applyAlignment="1">
      <alignment vertical="center"/>
    </xf>
    <xf numFmtId="0" fontId="16" fillId="3" borderId="3" xfId="0" applyFont="1" applyFill="1" applyBorder="1" applyAlignment="1">
      <alignment vertical="center" wrapText="1"/>
    </xf>
    <xf numFmtId="0" fontId="16" fillId="3" borderId="3" xfId="0" applyFont="1" applyFill="1" applyBorder="1" applyAlignment="1">
      <alignment horizontal="center" vertical="center"/>
    </xf>
    <xf numFmtId="0" fontId="16" fillId="3" borderId="4" xfId="0" applyFont="1" applyFill="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3" borderId="5" xfId="0" applyFont="1" applyFill="1" applyBorder="1" applyAlignment="1">
      <alignment vertical="center"/>
    </xf>
    <xf numFmtId="0" fontId="17" fillId="3" borderId="0" xfId="0" applyFont="1" applyFill="1" applyAlignment="1">
      <alignment vertical="center"/>
    </xf>
    <xf numFmtId="0" fontId="16" fillId="3" borderId="0" xfId="0" applyFont="1" applyFill="1" applyAlignment="1">
      <alignment vertical="center"/>
    </xf>
    <xf numFmtId="0" fontId="16" fillId="3" borderId="0" xfId="0" applyFont="1" applyFill="1" applyAlignment="1">
      <alignment vertical="center" wrapText="1"/>
    </xf>
    <xf numFmtId="0" fontId="16" fillId="3" borderId="0" xfId="0" applyFont="1" applyFill="1" applyAlignment="1">
      <alignment horizontal="center" vertical="center"/>
    </xf>
    <xf numFmtId="0" fontId="16" fillId="3" borderId="6" xfId="0" applyFont="1" applyFill="1" applyBorder="1" applyAlignment="1">
      <alignment vertical="center"/>
    </xf>
    <xf numFmtId="49" fontId="16" fillId="3" borderId="0" xfId="0" applyNumberFormat="1" applyFont="1" applyFill="1" applyAlignment="1">
      <alignment horizontal="left" vertical="center"/>
    </xf>
    <xf numFmtId="49" fontId="22" fillId="3" borderId="0" xfId="0" applyNumberFormat="1" applyFont="1" applyFill="1" applyAlignment="1">
      <alignment horizontal="left" vertical="center"/>
    </xf>
    <xf numFmtId="0" fontId="22" fillId="3" borderId="0" xfId="0" applyFont="1" applyFill="1" applyAlignment="1">
      <alignment vertical="center"/>
    </xf>
    <xf numFmtId="0" fontId="16" fillId="3" borderId="0" xfId="0" applyFont="1" applyFill="1" applyAlignment="1">
      <alignment horizontal="center" vertical="center" wrapText="1"/>
    </xf>
    <xf numFmtId="49" fontId="17" fillId="3" borderId="0" xfId="0" applyNumberFormat="1" applyFont="1" applyFill="1" applyAlignment="1">
      <alignment horizontal="left" vertical="center"/>
    </xf>
    <xf numFmtId="0" fontId="16" fillId="0" borderId="1" xfId="0"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3" borderId="13" xfId="0" applyFont="1" applyFill="1" applyBorder="1" applyAlignment="1">
      <alignment horizontal="center" vertical="center"/>
    </xf>
    <xf numFmtId="49" fontId="16" fillId="4" borderId="1" xfId="0" applyNumberFormat="1" applyFont="1" applyFill="1" applyBorder="1" applyAlignment="1">
      <alignment horizontal="left" vertical="center"/>
    </xf>
    <xf numFmtId="0" fontId="16" fillId="4" borderId="1" xfId="0" applyFont="1" applyFill="1" applyBorder="1" applyAlignment="1">
      <alignment vertical="center" wrapText="1"/>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3" borderId="7" xfId="0" applyFont="1" applyFill="1" applyBorder="1" applyAlignment="1">
      <alignment vertical="center"/>
    </xf>
    <xf numFmtId="49" fontId="16" fillId="3" borderId="8" xfId="0" applyNumberFormat="1" applyFont="1" applyFill="1" applyBorder="1" applyAlignment="1">
      <alignment horizontal="left" vertical="center"/>
    </xf>
    <xf numFmtId="0" fontId="16" fillId="3" borderId="8" xfId="0" applyFont="1" applyFill="1" applyBorder="1" applyAlignment="1">
      <alignment vertical="center"/>
    </xf>
    <xf numFmtId="0" fontId="16" fillId="3" borderId="8" xfId="0" applyFont="1" applyFill="1" applyBorder="1" applyAlignment="1">
      <alignment vertical="center" wrapText="1"/>
    </xf>
    <xf numFmtId="0" fontId="16" fillId="3" borderId="8" xfId="0" applyFont="1" applyFill="1" applyBorder="1" applyAlignment="1">
      <alignment horizontal="center" vertical="center"/>
    </xf>
    <xf numFmtId="0" fontId="16" fillId="3" borderId="9" xfId="0" applyFont="1" applyFill="1" applyBorder="1" applyAlignment="1">
      <alignment vertical="center"/>
    </xf>
    <xf numFmtId="49" fontId="16" fillId="0" borderId="0" xfId="0" applyNumberFormat="1" applyFont="1" applyAlignment="1">
      <alignment horizontal="left" vertical="center"/>
    </xf>
    <xf numFmtId="0" fontId="16" fillId="0" borderId="0" xfId="0" applyFont="1" applyAlignment="1">
      <alignment vertical="center" wrapText="1"/>
    </xf>
    <xf numFmtId="3" fontId="24" fillId="3" borderId="8" xfId="0" applyNumberFormat="1" applyFont="1" applyFill="1" applyBorder="1" applyAlignment="1" applyProtection="1">
      <alignment horizontal="center" vertical="center"/>
    </xf>
    <xf numFmtId="49" fontId="27" fillId="3" borderId="0" xfId="0" applyNumberFormat="1" applyFont="1" applyFill="1" applyAlignment="1">
      <alignment horizontal="left" vertical="top" wrapText="1"/>
    </xf>
    <xf numFmtId="0" fontId="16" fillId="3" borderId="0" xfId="0" applyFont="1" applyFill="1" applyAlignment="1">
      <alignment horizontal="left" vertical="center"/>
    </xf>
    <xf numFmtId="0" fontId="17" fillId="3" borderId="0" xfId="0" applyFont="1" applyFill="1" applyAlignment="1">
      <alignment horizontal="left" vertical="center"/>
    </xf>
    <xf numFmtId="0" fontId="27" fillId="3" borderId="0" xfId="0" applyFont="1" applyFill="1" applyAlignment="1">
      <alignment horizontal="left" vertical="center"/>
    </xf>
    <xf numFmtId="0" fontId="28" fillId="3" borderId="0" xfId="0" applyFont="1" applyFill="1" applyAlignment="1">
      <alignment horizontal="left" vertical="center"/>
    </xf>
    <xf numFmtId="0" fontId="17" fillId="3" borderId="0" xfId="0" applyFont="1" applyFill="1" applyAlignment="1">
      <alignment horizontal="left" vertical="top"/>
    </xf>
    <xf numFmtId="0" fontId="16" fillId="3" borderId="0" xfId="0" applyFont="1" applyFill="1" applyAlignment="1">
      <alignment horizontal="left" vertical="center"/>
    </xf>
    <xf numFmtId="0" fontId="17" fillId="3" borderId="0" xfId="0" applyFont="1" applyFill="1" applyAlignment="1">
      <alignment horizontal="left" vertical="center"/>
    </xf>
    <xf numFmtId="14" fontId="1" fillId="0" borderId="0" xfId="0" applyNumberFormat="1" applyFont="1" applyAlignment="1">
      <alignment horizontal="left" vertical="center"/>
    </xf>
    <xf numFmtId="0" fontId="0" fillId="0" borderId="0" xfId="0" applyFill="1"/>
    <xf numFmtId="0" fontId="27" fillId="3" borderId="0" xfId="0" applyFont="1" applyFill="1" applyAlignment="1">
      <alignment horizontal="left" vertical="center"/>
    </xf>
    <xf numFmtId="0" fontId="16" fillId="3" borderId="0" xfId="0" applyFont="1" applyFill="1" applyAlignment="1">
      <alignment horizontal="left" vertical="center"/>
    </xf>
    <xf numFmtId="0" fontId="17" fillId="3" borderId="0" xfId="0" applyFont="1" applyFill="1" applyAlignment="1">
      <alignment horizontal="left" vertical="center"/>
    </xf>
    <xf numFmtId="0" fontId="16" fillId="3" borderId="0" xfId="0" applyFont="1" applyFill="1" applyBorder="1" applyAlignment="1" applyProtection="1">
      <alignment horizontal="right" vertical="center"/>
    </xf>
    <xf numFmtId="0" fontId="17" fillId="3" borderId="0" xfId="0" applyFont="1" applyFill="1" applyBorder="1" applyAlignment="1" applyProtection="1">
      <alignment horizontal="left" vertical="center"/>
    </xf>
    <xf numFmtId="0" fontId="17" fillId="3" borderId="0" xfId="0" applyFont="1" applyFill="1" applyBorder="1" applyAlignment="1" applyProtection="1">
      <alignment vertical="center"/>
    </xf>
    <xf numFmtId="0" fontId="24" fillId="4" borderId="1" xfId="0" applyFont="1" applyFill="1" applyBorder="1" applyAlignment="1">
      <alignment vertical="center" wrapText="1"/>
    </xf>
    <xf numFmtId="49" fontId="16" fillId="3" borderId="8" xfId="0" applyNumberFormat="1" applyFont="1" applyFill="1" applyBorder="1" applyAlignment="1">
      <alignment horizontal="center" vertical="center"/>
    </xf>
    <xf numFmtId="49" fontId="16" fillId="3" borderId="0" xfId="0" applyNumberFormat="1" applyFont="1" applyFill="1" applyAlignment="1">
      <alignment horizontal="center" vertical="center"/>
    </xf>
    <xf numFmtId="49" fontId="27" fillId="3" borderId="0" xfId="0" applyNumberFormat="1" applyFont="1" applyFill="1" applyAlignment="1">
      <alignment horizontal="left" vertical="center"/>
    </xf>
    <xf numFmtId="0" fontId="16" fillId="3" borderId="0" xfId="0" applyFont="1" applyFill="1" applyAlignment="1">
      <alignment horizontal="right" vertical="center"/>
    </xf>
    <xf numFmtId="0" fontId="1" fillId="0" borderId="1" xfId="0" applyFont="1" applyFill="1" applyBorder="1" applyAlignment="1">
      <alignment horizontal="left" vertical="center"/>
    </xf>
    <xf numFmtId="0" fontId="27" fillId="4" borderId="1" xfId="0" applyFont="1" applyFill="1" applyBorder="1" applyAlignment="1">
      <alignment horizontal="center" vertical="center" wrapText="1"/>
    </xf>
    <xf numFmtId="0" fontId="27" fillId="3" borderId="0" xfId="0" applyFont="1" applyFill="1" applyAlignment="1">
      <alignment horizontal="right" vertical="center" wrapText="1"/>
    </xf>
    <xf numFmtId="14" fontId="1" fillId="0" borderId="1" xfId="0" applyNumberFormat="1"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164" fontId="1" fillId="0" borderId="1" xfId="0" applyNumberFormat="1" applyFont="1" applyBorder="1" applyAlignment="1">
      <alignment horizontal="center" vertical="center"/>
    </xf>
    <xf numFmtId="0" fontId="1" fillId="3" borderId="1" xfId="0" applyFont="1" applyFill="1" applyBorder="1" applyAlignment="1">
      <alignment horizontal="left" vertical="center"/>
    </xf>
    <xf numFmtId="49" fontId="22" fillId="3" borderId="0" xfId="0" applyNumberFormat="1" applyFont="1" applyFill="1" applyAlignment="1">
      <alignment horizontal="left" vertical="center" wrapText="1"/>
    </xf>
    <xf numFmtId="0" fontId="27" fillId="3" borderId="0" xfId="0" applyFont="1" applyFill="1" applyAlignment="1">
      <alignment horizontal="left" vertical="center"/>
    </xf>
    <xf numFmtId="0" fontId="16" fillId="3" borderId="0" xfId="0" applyFont="1" applyFill="1" applyAlignment="1">
      <alignment horizontal="left" vertical="center"/>
    </xf>
    <xf numFmtId="0" fontId="17" fillId="3" borderId="0" xfId="0" applyFont="1" applyFill="1" applyAlignment="1">
      <alignment horizontal="left" vertical="center"/>
    </xf>
    <xf numFmtId="0" fontId="21" fillId="3" borderId="0" xfId="0" applyFont="1" applyFill="1" applyAlignment="1">
      <alignment vertical="center" wrapText="1"/>
    </xf>
    <xf numFmtId="49" fontId="21" fillId="3" borderId="8" xfId="0" applyNumberFormat="1" applyFont="1" applyFill="1" applyBorder="1" applyAlignment="1">
      <alignment horizontal="left" vertical="center" wrapText="1"/>
    </xf>
    <xf numFmtId="49" fontId="16" fillId="0" borderId="1" xfId="0" applyNumberFormat="1" applyFont="1" applyFill="1" applyBorder="1" applyAlignment="1" applyProtection="1">
      <alignment horizontal="left" vertical="center"/>
      <protection locked="0"/>
    </xf>
    <xf numFmtId="49" fontId="24" fillId="0" borderId="1" xfId="1"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49" fontId="16" fillId="0" borderId="13" xfId="0" applyNumberFormat="1" applyFont="1" applyFill="1" applyBorder="1" applyAlignment="1" applyProtection="1">
      <alignment horizontal="left" vertical="center"/>
      <protection locked="0"/>
    </xf>
    <xf numFmtId="49" fontId="16" fillId="0" borderId="12" xfId="0" applyNumberFormat="1" applyFont="1" applyFill="1" applyBorder="1" applyAlignment="1" applyProtection="1">
      <alignment horizontal="left" vertical="center"/>
      <protection locked="0"/>
    </xf>
    <xf numFmtId="49" fontId="16" fillId="0" borderId="1" xfId="0" applyNumberFormat="1" applyFont="1" applyFill="1" applyBorder="1" applyAlignment="1" applyProtection="1">
      <alignment horizontal="left" vertical="top" wrapText="1"/>
      <protection locked="0"/>
    </xf>
    <xf numFmtId="49" fontId="16" fillId="5" borderId="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49" fontId="25" fillId="4" borderId="1" xfId="0" applyNumberFormat="1" applyFont="1" applyFill="1" applyBorder="1" applyAlignment="1" applyProtection="1">
      <alignment horizontal="left" vertical="center"/>
    </xf>
    <xf numFmtId="14" fontId="16" fillId="0" borderId="1" xfId="0" applyNumberFormat="1" applyFont="1" applyFill="1" applyBorder="1" applyAlignment="1" applyProtection="1">
      <alignment horizontal="center" vertical="center"/>
      <protection locked="0"/>
    </xf>
    <xf numFmtId="49" fontId="16" fillId="3" borderId="0" xfId="0" applyNumberFormat="1" applyFont="1" applyFill="1" applyBorder="1" applyAlignment="1" applyProtection="1">
      <alignment horizontal="left" vertical="center"/>
    </xf>
    <xf numFmtId="14" fontId="16" fillId="4" borderId="15" xfId="0" applyNumberFormat="1" applyFont="1" applyFill="1" applyBorder="1" applyAlignment="1" applyProtection="1">
      <alignment horizontal="center" vertical="center"/>
    </xf>
    <xf numFmtId="14" fontId="16" fillId="4" borderId="1" xfId="0" applyNumberFormat="1" applyFont="1" applyFill="1" applyBorder="1" applyAlignment="1" applyProtection="1">
      <alignment horizontal="center" vertical="center"/>
    </xf>
    <xf numFmtId="0" fontId="21" fillId="3" borderId="0" xfId="0" applyFont="1" applyFill="1" applyBorder="1" applyAlignment="1" applyProtection="1">
      <alignment horizontal="left" vertical="center" wrapText="1"/>
    </xf>
    <xf numFmtId="14" fontId="24" fillId="6" borderId="1" xfId="0" applyNumberFormat="1" applyFont="1" applyFill="1" applyBorder="1" applyAlignment="1" applyProtection="1">
      <alignment horizontal="center" vertical="center"/>
    </xf>
    <xf numFmtId="49" fontId="24" fillId="6" borderId="1"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4" fillId="6" borderId="1" xfId="0" applyNumberFormat="1" applyFont="1" applyFill="1" applyBorder="1" applyAlignment="1" applyProtection="1">
      <alignment horizontal="left" vertical="center"/>
    </xf>
    <xf numFmtId="49" fontId="24" fillId="6" borderId="1" xfId="0" applyNumberFormat="1" applyFont="1" applyFill="1" applyBorder="1" applyAlignment="1" applyProtection="1">
      <alignment horizontal="left" vertical="top" wrapText="1"/>
    </xf>
    <xf numFmtId="49" fontId="24" fillId="3" borderId="0" xfId="0" applyNumberFormat="1" applyFont="1" applyFill="1" applyBorder="1" applyAlignment="1" applyProtection="1">
      <alignment horizontal="left" vertical="center"/>
    </xf>
    <xf numFmtId="49" fontId="24" fillId="3" borderId="6" xfId="0" applyNumberFormat="1" applyFont="1" applyFill="1" applyBorder="1" applyAlignment="1" applyProtection="1">
      <alignment horizontal="left" vertical="center"/>
    </xf>
    <xf numFmtId="0" fontId="16" fillId="0" borderId="0" xfId="0" applyFont="1" applyAlignment="1" applyProtection="1">
      <alignment horizontal="center" vertical="center"/>
    </xf>
    <xf numFmtId="0" fontId="16" fillId="3" borderId="0" xfId="0" applyFont="1" applyFill="1" applyBorder="1" applyAlignment="1" applyProtection="1">
      <alignment horizontal="right" vertical="center"/>
    </xf>
    <xf numFmtId="0" fontId="16" fillId="3" borderId="6" xfId="0" applyFont="1" applyFill="1" applyBorder="1" applyAlignment="1" applyProtection="1">
      <alignment horizontal="right" vertical="center"/>
    </xf>
    <xf numFmtId="0" fontId="22" fillId="3" borderId="0" xfId="0" applyFont="1" applyFill="1" applyBorder="1" applyAlignment="1" applyProtection="1">
      <alignment horizontal="left" vertical="center"/>
    </xf>
    <xf numFmtId="49" fontId="22" fillId="3" borderId="0" xfId="0" applyNumberFormat="1" applyFont="1" applyFill="1" applyBorder="1" applyAlignment="1" applyProtection="1">
      <alignment horizontal="left" vertical="center"/>
    </xf>
    <xf numFmtId="165" fontId="16" fillId="3" borderId="0" xfId="0" applyNumberFormat="1" applyFont="1" applyFill="1" applyBorder="1" applyAlignment="1" applyProtection="1">
      <alignment horizontal="center" vertical="center"/>
    </xf>
    <xf numFmtId="0" fontId="16" fillId="3" borderId="11"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12" xfId="0" applyFont="1" applyFill="1" applyBorder="1" applyAlignment="1">
      <alignment horizontal="left" vertical="center"/>
    </xf>
    <xf numFmtId="0" fontId="22" fillId="0" borderId="0" xfId="0" applyFont="1" applyAlignment="1" applyProtection="1">
      <alignment vertical="center"/>
    </xf>
    <xf numFmtId="167" fontId="16" fillId="4" borderId="1" xfId="0" applyNumberFormat="1" applyFont="1" applyFill="1" applyBorder="1" applyAlignment="1" applyProtection="1">
      <alignment horizontal="center" vertical="center"/>
    </xf>
    <xf numFmtId="0" fontId="24" fillId="4" borderId="1" xfId="0" applyNumberFormat="1" applyFont="1" applyFill="1" applyBorder="1" applyAlignment="1" applyProtection="1">
      <alignment horizontal="left" vertical="center"/>
    </xf>
    <xf numFmtId="49" fontId="16" fillId="6" borderId="1" xfId="0" applyNumberFormat="1" applyFont="1" applyFill="1" applyBorder="1" applyAlignment="1" applyProtection="1">
      <alignment horizontal="left" vertical="top" wrapText="1"/>
    </xf>
    <xf numFmtId="0" fontId="17" fillId="3" borderId="0" xfId="0" applyFont="1" applyFill="1" applyBorder="1" applyAlignment="1" applyProtection="1">
      <alignment horizontal="left" vertical="center"/>
    </xf>
    <xf numFmtId="49" fontId="21" fillId="3" borderId="0" xfId="0" applyNumberFormat="1" applyFont="1" applyFill="1" applyBorder="1" applyAlignment="1" applyProtection="1">
      <alignment horizontal="left" vertical="center" wrapText="1"/>
    </xf>
    <xf numFmtId="0" fontId="21" fillId="3" borderId="0" xfId="0" applyFont="1" applyFill="1" applyBorder="1" applyAlignment="1" applyProtection="1">
      <alignment vertical="center" wrapText="1"/>
    </xf>
    <xf numFmtId="0" fontId="16" fillId="0" borderId="11" xfId="0" applyFont="1" applyFill="1" applyBorder="1" applyAlignment="1" applyProtection="1">
      <alignment vertical="top" wrapText="1"/>
      <protection locked="0"/>
    </xf>
    <xf numFmtId="0" fontId="16" fillId="0" borderId="13" xfId="0" applyFont="1" applyFill="1" applyBorder="1" applyAlignment="1" applyProtection="1">
      <alignment vertical="top" wrapText="1"/>
      <protection locked="0"/>
    </xf>
    <xf numFmtId="0" fontId="16" fillId="0" borderId="12" xfId="0" applyFont="1" applyFill="1" applyBorder="1" applyAlignment="1" applyProtection="1">
      <alignment vertical="top" wrapText="1"/>
      <protection locked="0"/>
    </xf>
    <xf numFmtId="0" fontId="17" fillId="3" borderId="0" xfId="0" applyFont="1" applyFill="1" applyBorder="1" applyAlignment="1" applyProtection="1">
      <alignment vertical="center"/>
    </xf>
    <xf numFmtId="0" fontId="16" fillId="3" borderId="10" xfId="0" applyFont="1" applyFill="1" applyBorder="1" applyAlignment="1">
      <alignment horizontal="right" vertical="center" wrapText="1"/>
    </xf>
    <xf numFmtId="0" fontId="16" fillId="3" borderId="10" xfId="0" applyFont="1" applyFill="1" applyBorder="1" applyAlignment="1">
      <alignment horizontal="right" vertical="center"/>
    </xf>
    <xf numFmtId="3" fontId="16" fillId="0" borderId="14" xfId="0" applyNumberFormat="1" applyFont="1" applyBorder="1" applyAlignment="1" applyProtection="1">
      <alignment horizontal="center" vertical="center"/>
      <protection locked="0"/>
    </xf>
    <xf numFmtId="3" fontId="16" fillId="0" borderId="15" xfId="0" applyNumberFormat="1" applyFont="1" applyBorder="1" applyAlignment="1" applyProtection="1">
      <alignment horizontal="center" vertical="center"/>
      <protection locked="0"/>
    </xf>
    <xf numFmtId="0" fontId="16" fillId="3" borderId="10" xfId="0" applyFont="1" applyFill="1" applyBorder="1" applyAlignment="1" applyProtection="1">
      <alignment horizontal="right" vertical="center" wrapText="1"/>
    </xf>
    <xf numFmtId="0" fontId="16" fillId="3" borderId="10" xfId="0" applyFont="1" applyFill="1" applyBorder="1" applyAlignment="1" applyProtection="1">
      <alignment horizontal="right" vertical="center"/>
    </xf>
    <xf numFmtId="14" fontId="16" fillId="0" borderId="14" xfId="0" applyNumberFormat="1" applyFont="1" applyBorder="1" applyAlignment="1" applyProtection="1">
      <alignment horizontal="center" vertical="center"/>
      <protection locked="0"/>
    </xf>
    <xf numFmtId="14" fontId="16" fillId="0" borderId="15" xfId="0" applyNumberFormat="1" applyFont="1" applyBorder="1" applyAlignment="1" applyProtection="1">
      <alignment horizontal="center" vertical="center"/>
      <protection locked="0"/>
    </xf>
    <xf numFmtId="3" fontId="16" fillId="4" borderId="14" xfId="0" applyNumberFormat="1" applyFont="1" applyFill="1" applyBorder="1" applyAlignment="1" applyProtection="1">
      <alignment horizontal="center" vertical="center"/>
    </xf>
    <xf numFmtId="3" fontId="16" fillId="4" borderId="15" xfId="0" applyNumberFormat="1" applyFont="1" applyFill="1" applyBorder="1" applyAlignment="1" applyProtection="1">
      <alignment horizontal="center" vertical="center"/>
    </xf>
    <xf numFmtId="49" fontId="16" fillId="0" borderId="11" xfId="0" applyNumberFormat="1" applyFont="1" applyFill="1" applyBorder="1" applyAlignment="1" applyProtection="1">
      <alignment horizontal="left" vertical="center" wrapText="1"/>
      <protection locked="0"/>
    </xf>
    <xf numFmtId="49" fontId="16" fillId="0" borderId="12" xfId="0" applyNumberFormat="1"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left" vertical="center" wrapText="1"/>
      <protection locked="0"/>
    </xf>
    <xf numFmtId="49" fontId="21" fillId="3" borderId="0" xfId="0" applyNumberFormat="1" applyFont="1" applyFill="1" applyBorder="1" applyAlignment="1" applyProtection="1">
      <alignment vertical="center" wrapText="1"/>
    </xf>
    <xf numFmtId="0" fontId="23" fillId="3" borderId="0" xfId="0" applyFont="1" applyFill="1" applyBorder="1" applyAlignment="1" applyProtection="1">
      <alignment horizontal="center" vertical="center"/>
    </xf>
    <xf numFmtId="0" fontId="22" fillId="3" borderId="0" xfId="0" applyFont="1" applyFill="1" applyBorder="1" applyAlignment="1" applyProtection="1">
      <alignment vertical="center"/>
    </xf>
    <xf numFmtId="0" fontId="16" fillId="4" borderId="1" xfId="0" applyFont="1" applyFill="1" applyBorder="1" applyAlignment="1">
      <alignment horizontal="center" vertical="center" wrapText="1"/>
    </xf>
    <xf numFmtId="0" fontId="16" fillId="4" borderId="1" xfId="0" applyFont="1" applyFill="1" applyBorder="1" applyAlignment="1" applyProtection="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3" borderId="1" xfId="0" applyFont="1" applyFill="1" applyBorder="1" applyAlignment="1">
      <alignment horizontal="left" vertical="center"/>
    </xf>
    <xf numFmtId="0" fontId="15" fillId="3" borderId="1" xfId="0" applyFont="1" applyFill="1" applyBorder="1" applyAlignment="1">
      <alignment horizontal="left" vertical="center"/>
    </xf>
    <xf numFmtId="0" fontId="15" fillId="0" borderId="1" xfId="0" applyFont="1" applyFill="1" applyBorder="1" applyAlignment="1">
      <alignment horizontal="left"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15" fillId="0" borderId="1" xfId="0" applyNumberFormat="1" applyFont="1" applyFill="1" applyBorder="1" applyAlignment="1">
      <alignment horizontal="left" vertical="center"/>
    </xf>
    <xf numFmtId="164" fontId="15" fillId="0" borderId="1" xfId="0" applyNumberFormat="1" applyFont="1" applyFill="1" applyBorder="1" applyAlignment="1">
      <alignment horizontal="left" vertical="center"/>
    </xf>
    <xf numFmtId="0" fontId="15" fillId="2"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Link" xfId="1" builtinId="8"/>
    <cellStyle name="Standard" xfId="0" builtinId="0"/>
  </cellStyles>
  <dxfs count="338">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color rgb="FF339933"/>
      </font>
    </dxf>
    <dxf>
      <font>
        <color rgb="FFC00000"/>
      </font>
    </dxf>
    <dxf>
      <font>
        <color rgb="FFC00000"/>
      </font>
    </dxf>
    <dxf>
      <font>
        <color rgb="FF339933"/>
      </font>
    </dxf>
    <dxf>
      <font>
        <b/>
        <i val="0"/>
        <color rgb="FF339933"/>
      </font>
    </dxf>
    <dxf>
      <font>
        <b/>
        <i val="0"/>
        <color rgb="FFFF0000"/>
      </font>
    </dxf>
  </dxfs>
  <tableStyles count="0" defaultTableStyle="TableStyleMedium9" defaultPivotStyle="PivotStyleLight16"/>
  <colors>
    <mruColors>
      <color rgb="FFFFFFCC"/>
      <color rgb="FFD9D9D9"/>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olutions/DE/VZPM_PMLA-C_Re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zpmdev.sharepoint.com/sites/repository/Shared%20Documents/Templates/Application/de/VZPM_PMLA-C_Rezertifizierungsantrag_V8.0_DE_ungesch&#252;tz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an-PierreWidmann/Documents/VZPM/Projekte/Agile%20Leadership/TP%20Prozesse/Zertifizierungsantrag/VZPM_PMLA-C_Zertifizierungsantrag_V9.2_D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olutions/DE/VZPM_PMLA-C_Rezertifizierungsantrag_V8.2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ow r="87">
          <cell r="B87" t="str">
            <v>Alle Kompetenzen der ICB4</v>
          </cell>
        </row>
        <row r="88">
          <cell r="B88" t="str">
            <v>Alle kompetenzen der ICB4 agile</v>
          </cell>
        </row>
        <row r="89">
          <cell r="B89" t="str">
            <v>Alle Kompetenzen des Kompetenzbereichs 'Kontext'</v>
          </cell>
        </row>
        <row r="90">
          <cell r="B90" t="str">
            <v>Alle Kompetenzen des Kompetenzbereichs 'Menschen'</v>
          </cell>
        </row>
        <row r="91">
          <cell r="B91" t="str">
            <v>Alle Kompetenzen des Kompetenzbereichs 'Praktiken'</v>
          </cell>
        </row>
        <row r="92">
          <cell r="B92" t="str">
            <v>K1 Strategie</v>
          </cell>
        </row>
        <row r="93">
          <cell r="B93" t="str">
            <v>K2 Governance, Strukturen und Prozesse</v>
          </cell>
        </row>
        <row r="94">
          <cell r="B94" t="str">
            <v>K3 Compliance, Standards und Regulationen</v>
          </cell>
        </row>
        <row r="95">
          <cell r="B95" t="str">
            <v>K4 Macht und Interessen</v>
          </cell>
        </row>
        <row r="96">
          <cell r="B96" t="str">
            <v>K5 Kultur und Werte</v>
          </cell>
        </row>
        <row r="97">
          <cell r="B97" t="str">
            <v>M1 Selbstreflexion und Selbstmanagement</v>
          </cell>
        </row>
        <row r="98">
          <cell r="B98" t="str">
            <v>M2 Persönliche Integrität und Verlässlichkeit</v>
          </cell>
        </row>
        <row r="99">
          <cell r="B99" t="str">
            <v>M3 Persönliche Kommunikation</v>
          </cell>
        </row>
        <row r="100">
          <cell r="B100" t="str">
            <v>M4 Beziehungen und Engagement</v>
          </cell>
        </row>
        <row r="101">
          <cell r="B101" t="str">
            <v>M5 Führung</v>
          </cell>
        </row>
        <row r="102">
          <cell r="B102" t="str">
            <v>M6 Teamarbeit</v>
          </cell>
        </row>
        <row r="103">
          <cell r="B103" t="str">
            <v>M7 Konflikte und Krisen</v>
          </cell>
        </row>
        <row r="104">
          <cell r="B104" t="str">
            <v>M8 Vielseitigkeit</v>
          </cell>
        </row>
        <row r="105">
          <cell r="B105" t="str">
            <v>M9 Verhandlungen</v>
          </cell>
        </row>
        <row r="106">
          <cell r="B106" t="str">
            <v>M10 Ergebnisorientierung</v>
          </cell>
        </row>
        <row r="107">
          <cell r="B107" t="str">
            <v>P1 Projektdesign / Programmdesign / Portfoliodesign / Design</v>
          </cell>
        </row>
        <row r="108">
          <cell r="B108" t="str">
            <v>P2 Anforderungen und Ziele / Nutzen und Ziele / Nutzen</v>
          </cell>
        </row>
        <row r="109">
          <cell r="B109" t="str">
            <v>P3 Leistungsumfang und Lieferobjekte / Leistungsumfang / Leistungsumfang</v>
          </cell>
        </row>
        <row r="110">
          <cell r="B110" t="str">
            <v>P4 Ablauf und Termine / Ablauf und Termine / Termine</v>
          </cell>
        </row>
        <row r="111">
          <cell r="B111" t="str">
            <v>P5 Organisation, Information und Dokumentation</v>
          </cell>
        </row>
        <row r="112">
          <cell r="B112" t="str">
            <v>P6 Qualität</v>
          </cell>
        </row>
        <row r="113">
          <cell r="B113" t="str">
            <v>P7 Kosten und Finanzierung</v>
          </cell>
        </row>
        <row r="114">
          <cell r="B114" t="str">
            <v>P8 Ressourcen</v>
          </cell>
        </row>
        <row r="115">
          <cell r="B115" t="str">
            <v>P9 Beschaffung / Beschaffung und Partnerschaften / Beschaffung</v>
          </cell>
        </row>
        <row r="116">
          <cell r="B116" t="str">
            <v>P10 Planung und Steuerung</v>
          </cell>
        </row>
        <row r="117">
          <cell r="B117" t="str">
            <v>P11 Chancen und Risiken</v>
          </cell>
        </row>
        <row r="118">
          <cell r="B118" t="str">
            <v>P12 Stakeholder</v>
          </cell>
        </row>
        <row r="119">
          <cell r="B119" t="str">
            <v>P13 Change und Transformation</v>
          </cell>
        </row>
        <row r="120">
          <cell r="B120" t="str">
            <v>P14 Projektselektion und Portfoliobalance / Selektion und Balance</v>
          </cell>
        </row>
        <row r="122">
          <cell r="B122" t="str">
            <v>Zertifikat verlängern</v>
          </cell>
        </row>
        <row r="123">
          <cell r="B123" t="str">
            <v>Zertifikat nicht verlängern</v>
          </cell>
        </row>
        <row r="125">
          <cell r="B125" t="str">
            <v>Manuela Frei</v>
          </cell>
        </row>
        <row r="126">
          <cell r="B126" t="str">
            <v>Flavio Käsermann</v>
          </cell>
        </row>
        <row r="127">
          <cell r="B127" t="str">
            <v>Laura Bader</v>
          </cell>
        </row>
        <row r="128">
          <cell r="B128" t="str">
            <v>Danai Bahalayothin</v>
          </cell>
        </row>
        <row r="129">
          <cell r="B129" t="str">
            <v>Filiz Balkanli</v>
          </cell>
        </row>
        <row r="130">
          <cell r="B130" t="str">
            <v>Samira Geu</v>
          </cell>
        </row>
        <row r="131">
          <cell r="B131" t="str">
            <v>Gwendolin Anna Rotach</v>
          </cell>
        </row>
        <row r="132">
          <cell r="B132" t="str">
            <v>Maja Schütz</v>
          </cell>
        </row>
        <row r="133">
          <cell r="B133" t="str">
            <v>Tina Vasic</v>
          </cell>
        </row>
        <row r="134">
          <cell r="B134" t="str">
            <v>Jean-Pierre Widmann</v>
          </cell>
        </row>
        <row r="298">
          <cell r="B298" t="str">
            <v>Agile(r) Portfoliomanager*in</v>
          </cell>
        </row>
        <row r="299">
          <cell r="B299" t="str">
            <v>Mitglied Portfolioteam</v>
          </cell>
        </row>
        <row r="300">
          <cell r="B300" t="str">
            <v>Agile(r) Projektleiter*in</v>
          </cell>
        </row>
        <row r="301">
          <cell r="B301" t="str">
            <v>Epic Owner, Enterprise Architect</v>
          </cell>
        </row>
        <row r="302">
          <cell r="B302" t="str">
            <v>Solution Manager/Architect/Engineer/Train Engineer</v>
          </cell>
        </row>
        <row r="303">
          <cell r="B303" t="str">
            <v>Release Train Engineer</v>
          </cell>
        </row>
        <row r="304">
          <cell r="B304" t="str">
            <v>Business Owner</v>
          </cell>
        </row>
        <row r="305">
          <cell r="B305" t="str">
            <v>Head of Product Group, Product Manager, Product Owner</v>
          </cell>
        </row>
        <row r="306">
          <cell r="B306" t="str">
            <v>System Architect/Engineer</v>
          </cell>
        </row>
        <row r="307">
          <cell r="B307" t="str">
            <v>Agile Coach, Scrum Master</v>
          </cell>
        </row>
        <row r="309">
          <cell r="B309" t="str">
            <v>Agile(r) Projektleiter*in</v>
          </cell>
        </row>
        <row r="310">
          <cell r="B310" t="str">
            <v>Epic Owner, Enterprise Architect</v>
          </cell>
        </row>
        <row r="311">
          <cell r="B311" t="str">
            <v>Solution Manager/Architect/Engineer/Train Engineer</v>
          </cell>
        </row>
        <row r="312">
          <cell r="B312" t="str">
            <v>Release Train Engineer</v>
          </cell>
        </row>
        <row r="313">
          <cell r="B313" t="str">
            <v>Business Owner</v>
          </cell>
        </row>
        <row r="314">
          <cell r="B314" t="str">
            <v>Head of Product Group, Product Manager, Product Owner</v>
          </cell>
        </row>
        <row r="315">
          <cell r="B315" t="str">
            <v>System Architect/Engineer</v>
          </cell>
        </row>
        <row r="316">
          <cell r="B316" t="str">
            <v>Agile Coach, Scrum Master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4">
          <cell r="B34" t="str">
            <v>Level A - Certified Portfolio Director</v>
          </cell>
        </row>
        <row r="35">
          <cell r="B35" t="str">
            <v>Level B - Certified Senior Project Manager</v>
          </cell>
        </row>
        <row r="36">
          <cell r="B36" t="str">
            <v>Level B - Certified Senior Programme Manager</v>
          </cell>
        </row>
        <row r="37">
          <cell r="B37" t="str">
            <v>Level B - Certified Senior Portfolio Manager</v>
          </cell>
        </row>
        <row r="38">
          <cell r="B38" t="str">
            <v>Level C - Certified Project Manager</v>
          </cell>
        </row>
        <row r="40">
          <cell r="B40" t="str">
            <v>Deutsch</v>
          </cell>
        </row>
        <row r="41">
          <cell r="B41" t="str">
            <v>Englisch</v>
          </cell>
        </row>
        <row r="42">
          <cell r="B42" t="str">
            <v>Französisch</v>
          </cell>
        </row>
        <row r="44">
          <cell r="B44" t="str">
            <v>Arbeitgeber</v>
          </cell>
        </row>
        <row r="45">
          <cell r="B45" t="str">
            <v>Privatadresse</v>
          </cell>
        </row>
        <row r="46">
          <cell r="B46" t="str">
            <v>Andere Adresse</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7">
          <cell r="B67" t="str">
            <v>nein</v>
          </cell>
        </row>
        <row r="69">
          <cell r="B69" t="str">
            <v>sign. Maja Schütz</v>
          </cell>
        </row>
        <row r="70">
          <cell r="B70" t="str">
            <v>sign. Jean-Pierre Widmann</v>
          </cell>
        </row>
        <row r="72">
          <cell r="B72" t="str">
            <v>Projektleiter</v>
          </cell>
        </row>
        <row r="73">
          <cell r="B73" t="str">
            <v>Co-Projektleiter</v>
          </cell>
        </row>
        <row r="74">
          <cell r="B74" t="str">
            <v>Auftraggeber</v>
          </cell>
        </row>
        <row r="75">
          <cell r="B75" t="str">
            <v>Leiter PL-Pool</v>
          </cell>
        </row>
        <row r="76">
          <cell r="B76" t="str">
            <v>Leiter PMO</v>
          </cell>
        </row>
        <row r="77">
          <cell r="B77" t="str">
            <v>Mitglied Lenkungsausschuss</v>
          </cell>
        </row>
        <row r="78">
          <cell r="B78" t="str">
            <v>PM-Consultant</v>
          </cell>
        </row>
        <row r="79">
          <cell r="B79" t="str">
            <v>Projektcontroller</v>
          </cell>
        </row>
        <row r="80">
          <cell r="B80" t="str">
            <v>Qualitätsmanager</v>
          </cell>
        </row>
        <row r="81">
          <cell r="B81" t="str">
            <v>Risikomanager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0">
          <cell r="B100" t="str">
            <v>KandidatIn wird ohne Auflage zugelassen</v>
          </cell>
        </row>
        <row r="101">
          <cell r="B101" t="str">
            <v>KandidatIn wird mit Auflage zugelassen</v>
          </cell>
        </row>
        <row r="102">
          <cell r="B102" t="str">
            <v>KandidatIn wird nicht zugelassen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1">
          <cell r="B1" t="str">
            <v>Frau</v>
          </cell>
        </row>
        <row r="2">
          <cell r="B2" t="str">
            <v>Herr</v>
          </cell>
        </row>
        <row r="4">
          <cell r="B4" t="str">
            <v>Dr.</v>
          </cell>
        </row>
        <row r="5">
          <cell r="B5" t="str">
            <v>Prof.</v>
          </cell>
        </row>
        <row r="6">
          <cell r="B6" t="str">
            <v>Prof. Dr.</v>
          </cell>
        </row>
        <row r="8">
          <cell r="B8" t="str">
            <v>Bau / Architektur / Immobilien</v>
          </cell>
        </row>
        <row r="9">
          <cell r="B9" t="str">
            <v>Beratung</v>
          </cell>
        </row>
        <row r="10">
          <cell r="B10" t="str">
            <v>Dienstleistung / Bildung</v>
          </cell>
        </row>
        <row r="11">
          <cell r="B11" t="str">
            <v>Energiewirtschaft</v>
          </cell>
        </row>
        <row r="12">
          <cell r="B12" t="str">
            <v>Finanzdienstleistung / Bank</v>
          </cell>
        </row>
        <row r="13">
          <cell r="B13" t="str">
            <v>Gesundheitswesen / Medizin / Pharma</v>
          </cell>
        </row>
        <row r="14">
          <cell r="B14" t="str">
            <v>Handel / Detailhandel</v>
          </cell>
        </row>
        <row r="15">
          <cell r="B15" t="str">
            <v>Industrie / Anlagenbau</v>
          </cell>
        </row>
        <row r="16">
          <cell r="B16" t="str">
            <v>Öffentliche Verwaltung / NGO</v>
          </cell>
        </row>
        <row r="17">
          <cell r="B17" t="str">
            <v>Telekommunikation / Medien</v>
          </cell>
        </row>
        <row r="18">
          <cell r="B18" t="str">
            <v>Tourismus / Gastronomie</v>
          </cell>
        </row>
        <row r="19">
          <cell r="B19" t="str">
            <v>Verband</v>
          </cell>
        </row>
        <row r="20">
          <cell r="B20" t="str">
            <v>Verkehr / Transport / Logistik</v>
          </cell>
        </row>
        <row r="21">
          <cell r="B21" t="str">
            <v>Versicherung</v>
          </cell>
        </row>
        <row r="27">
          <cell r="B27" t="str">
            <v>Level A - Certified Project Director</v>
          </cell>
        </row>
        <row r="28">
          <cell r="B28" t="str">
            <v>Level A - Certified Programme Director</v>
          </cell>
        </row>
        <row r="29">
          <cell r="B29" t="str">
            <v>Level A - Certified Portfolio Director</v>
          </cell>
        </row>
        <row r="30">
          <cell r="B30" t="str">
            <v>Level A - Certified Agile Organisational Leader</v>
          </cell>
        </row>
        <row r="31">
          <cell r="B31" t="str">
            <v>Level B - Certified Senior Project Manager</v>
          </cell>
        </row>
        <row r="32">
          <cell r="B32" t="str">
            <v>Level B - Certified Senior Programme Manager</v>
          </cell>
        </row>
        <row r="33">
          <cell r="B33" t="str">
            <v>Level B - Certified Senior Portfolio Manager</v>
          </cell>
        </row>
        <row r="34">
          <cell r="B34" t="str">
            <v>Level B - Certified Agile Senior Leader</v>
          </cell>
        </row>
        <row r="35">
          <cell r="B35" t="str">
            <v>Level C - Certified Project Manager</v>
          </cell>
        </row>
        <row r="36">
          <cell r="B36" t="str">
            <v>Level C - Certified Agile Leader</v>
          </cell>
        </row>
        <row r="38">
          <cell r="B38" t="str">
            <v>Level A - Certified Projects Director (bis 2017)</v>
          </cell>
        </row>
        <row r="39">
          <cell r="B39" t="str">
            <v>Level A - Certified Project Director</v>
          </cell>
        </row>
        <row r="40">
          <cell r="B40" t="str">
            <v>Level A - Certified Programme Director</v>
          </cell>
        </row>
        <row r="41">
          <cell r="B41" t="str">
            <v>Level A - Certified Portfolio Director</v>
          </cell>
        </row>
        <row r="42">
          <cell r="B42" t="str">
            <v>Level A - Certified Agile Organisational Leader</v>
          </cell>
        </row>
        <row r="43">
          <cell r="B43" t="str">
            <v>Level B - Certified Senior Project Manager</v>
          </cell>
        </row>
        <row r="44">
          <cell r="B44" t="str">
            <v>Level B - Certified Senior Programme Manager</v>
          </cell>
        </row>
        <row r="45">
          <cell r="B45" t="str">
            <v>Level B - Certified Senior Portfolio Manager</v>
          </cell>
        </row>
        <row r="46">
          <cell r="B46" t="str">
            <v>Level B - Certified Agile Senior Leader</v>
          </cell>
        </row>
        <row r="47">
          <cell r="B47" t="str">
            <v>Level C - Certified Project Manager</v>
          </cell>
        </row>
        <row r="48">
          <cell r="B48" t="str">
            <v>Level C - Certified Agile Leader</v>
          </cell>
        </row>
        <row r="49">
          <cell r="B49" t="str">
            <v>Level D - Certified Project Management Associate</v>
          </cell>
        </row>
        <row r="50">
          <cell r="B50" t="str">
            <v>Level D - Certified Agile Associate</v>
          </cell>
        </row>
        <row r="52">
          <cell r="B52" t="str">
            <v>Deutsch</v>
          </cell>
        </row>
        <row r="53">
          <cell r="B53" t="str">
            <v>Englisch</v>
          </cell>
        </row>
        <row r="54">
          <cell r="B54" t="str">
            <v>Französisch</v>
          </cell>
        </row>
        <row r="56">
          <cell r="B56" t="str">
            <v>Arbeitgeber</v>
          </cell>
        </row>
        <row r="57">
          <cell r="B57" t="str">
            <v>Privatadresse</v>
          </cell>
        </row>
        <row r="58">
          <cell r="B58" t="str">
            <v>Andere Adresse</v>
          </cell>
        </row>
        <row r="60">
          <cell r="B60" t="str">
            <v>Projektleiter*in</v>
          </cell>
        </row>
        <row r="61">
          <cell r="B61" t="str">
            <v>Programmleiter*in</v>
          </cell>
        </row>
        <row r="62">
          <cell r="B62" t="str">
            <v>Portfoliomanager*in</v>
          </cell>
        </row>
        <row r="63">
          <cell r="B63" t="str">
            <v>Stv. Projektleiter*in</v>
          </cell>
        </row>
        <row r="64">
          <cell r="B64" t="str">
            <v>Stv. Programmleiter*in</v>
          </cell>
        </row>
        <row r="65">
          <cell r="B65" t="str">
            <v>Stv. Portfoliomanager*in</v>
          </cell>
        </row>
        <row r="66">
          <cell r="B66" t="str">
            <v>Teilprojektleiter*in</v>
          </cell>
        </row>
        <row r="88">
          <cell r="B88" t="str">
            <v>ja</v>
          </cell>
        </row>
        <row r="89">
          <cell r="B89" t="str">
            <v>nein</v>
          </cell>
        </row>
        <row r="91">
          <cell r="B91" t="str">
            <v>sign. Maja Schütz</v>
          </cell>
        </row>
        <row r="92">
          <cell r="B92" t="str">
            <v>sign. Jean-Pierre Widmann</v>
          </cell>
        </row>
        <row r="94">
          <cell r="B94" t="str">
            <v>Projektleiter*in</v>
          </cell>
        </row>
        <row r="95">
          <cell r="B95" t="str">
            <v>Co-Projektleiter*in</v>
          </cell>
        </row>
        <row r="96">
          <cell r="B96" t="str">
            <v>Stv. Projektleiter*in</v>
          </cell>
        </row>
        <row r="97">
          <cell r="B97" t="str">
            <v>Teilprojektleiter*in</v>
          </cell>
        </row>
        <row r="99">
          <cell r="B99" t="str">
            <v>Arbeitslosigkeit</v>
          </cell>
        </row>
        <row r="100">
          <cell r="B100" t="str">
            <v>Weiterbildung (Arbeitspensum &lt;50%)</v>
          </cell>
        </row>
        <row r="101">
          <cell r="B101" t="str">
            <v>Krankheit/Unfall</v>
          </cell>
        </row>
        <row r="102">
          <cell r="B102" t="str">
            <v>Längere Reise</v>
          </cell>
        </row>
        <row r="103">
          <cell r="B103" t="str">
            <v>Militär</v>
          </cell>
        </row>
        <row r="104">
          <cell r="B104" t="str">
            <v>Mutterschaft</v>
          </cell>
        </row>
        <row r="105">
          <cell r="B105" t="str">
            <v>Sabbatical</v>
          </cell>
        </row>
        <row r="106">
          <cell r="B106" t="str">
            <v>Temporär andere Rolle/Funktion</v>
          </cell>
        </row>
        <row r="108">
          <cell r="B108" t="str">
            <v>Akquisition und Angebot</v>
          </cell>
        </row>
        <row r="109">
          <cell r="B109" t="str">
            <v>Anlagenbau</v>
          </cell>
        </row>
        <row r="110">
          <cell r="B110" t="str">
            <v>Bau</v>
          </cell>
        </row>
        <row r="111">
          <cell r="B111" t="str">
            <v>Durchführbarkeitsstudien</v>
          </cell>
        </row>
        <row r="112">
          <cell r="B112" t="str">
            <v>Forschung und Entwicklung</v>
          </cell>
        </row>
        <row r="113">
          <cell r="B113" t="str">
            <v>Immobilien</v>
          </cell>
        </row>
        <row r="114">
          <cell r="B114" t="str">
            <v>Informatik</v>
          </cell>
        </row>
        <row r="115">
          <cell r="B115" t="str">
            <v>Instandhaltung</v>
          </cell>
        </row>
        <row r="116">
          <cell r="B116" t="str">
            <v>Organisation</v>
          </cell>
        </row>
        <row r="117">
          <cell r="B117" t="str">
            <v>Produktentwicklung</v>
          </cell>
        </row>
        <row r="118">
          <cell r="B118" t="str">
            <v>Strategie</v>
          </cell>
        </row>
        <row r="119">
          <cell r="B119" t="str">
            <v>Unternehmensgründung und -kauf</v>
          </cell>
        </row>
        <row r="120">
          <cell r="B120" t="str">
            <v>Weitere (in Projektscope angeben)</v>
          </cell>
        </row>
        <row r="122">
          <cell r="B122" t="str">
            <v>KandidatIn wird ohne Auflage zugelassen</v>
          </cell>
        </row>
        <row r="123">
          <cell r="B123" t="str">
            <v>KandidatIn wird mit Auflage zugelassen</v>
          </cell>
        </row>
        <row r="124">
          <cell r="B124" t="str">
            <v>KandidatIn wird nicht zugelassen</v>
          </cell>
        </row>
        <row r="126">
          <cell r="B126" t="str">
            <v>Antrag akzeptiert, Gründe belegt</v>
          </cell>
        </row>
        <row r="127">
          <cell r="B127" t="str">
            <v>Antrag nicht akzeptiert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19">
          <cell r="B19" t="str">
            <v>A</v>
          </cell>
        </row>
        <row r="20">
          <cell r="B20" t="str">
            <v>B</v>
          </cell>
        </row>
        <row r="21">
          <cell r="B21" t="str">
            <v>C</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5">
          <cell r="B35" t="str">
            <v>Level B - Certified Senior Project Manager</v>
          </cell>
        </row>
        <row r="36">
          <cell r="B36" t="str">
            <v>Level B - Certified Senior Programme Manager</v>
          </cell>
        </row>
        <row r="37">
          <cell r="B37" t="str">
            <v>Level B - Certified Senior Portfolio Manager</v>
          </cell>
        </row>
        <row r="40">
          <cell r="B40" t="str">
            <v>Deutsch</v>
          </cell>
        </row>
        <row r="41">
          <cell r="B41" t="str">
            <v>Englisch</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9">
          <cell r="B69" t="str">
            <v>sign. Maja Schütz</v>
          </cell>
        </row>
        <row r="70">
          <cell r="B70" t="str">
            <v>sign. Jean-Pierre Widmann</v>
          </cell>
        </row>
        <row r="73">
          <cell r="B73" t="str">
            <v>Co-Projektleiter</v>
          </cell>
        </row>
        <row r="74">
          <cell r="B74" t="str">
            <v>Auftraggeber</v>
          </cell>
        </row>
        <row r="76">
          <cell r="B76" t="str">
            <v>Leiter PMO</v>
          </cell>
        </row>
        <row r="77">
          <cell r="B77" t="str">
            <v>Mitglied Lenkungsausschuss</v>
          </cell>
        </row>
        <row r="79">
          <cell r="B79" t="str">
            <v>Projektcontroller</v>
          </cell>
        </row>
        <row r="80">
          <cell r="B80" t="str">
            <v>Qualitätsmanager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3">
          <cell r="B133" t="str">
            <v>4.5.11 Chancen und Risiken</v>
          </cell>
        </row>
        <row r="134">
          <cell r="B134" t="str">
            <v>4.5.12 Stakeholder</v>
          </cell>
        </row>
        <row r="135">
          <cell r="B135" t="str">
            <v>4.5.13 Change und Transformation</v>
          </cell>
        </row>
        <row r="136">
          <cell r="B136" t="str">
            <v>4.5.14 Projektselektion und Portfoliobalance</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row r="149">
          <cell r="B149" t="str">
            <v>Blog</v>
          </cell>
        </row>
        <row r="150">
          <cell r="B150" t="str">
            <v>Buch</v>
          </cell>
        </row>
        <row r="151">
          <cell r="B151" t="str">
            <v>Fachartikel</v>
          </cell>
        </row>
        <row r="152">
          <cell r="B152" t="str">
            <v>White Paper</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AAE6-D470-4E6D-B79D-D7BBAD471FAD}">
  <sheetPr>
    <pageSetUpPr fitToPage="1"/>
  </sheetPr>
  <dimension ref="A1:O16"/>
  <sheetViews>
    <sheetView showGridLines="0" tabSelected="1" zoomScaleNormal="100" workbookViewId="0"/>
  </sheetViews>
  <sheetFormatPr baseColWidth="10" defaultColWidth="11.453125" defaultRowHeight="11.5" x14ac:dyDescent="0.35"/>
  <cols>
    <col min="1" max="1" width="1.7265625" style="203" customWidth="1"/>
    <col min="2" max="2" width="29.7265625" style="203" customWidth="1"/>
    <col min="3" max="3" width="60.7265625" style="203" customWidth="1"/>
    <col min="4" max="4" width="1.7265625" style="204" customWidth="1"/>
    <col min="5" max="5" width="1.7265625" style="202" customWidth="1"/>
    <col min="6" max="16384" width="11.453125" style="203"/>
  </cols>
  <sheetData>
    <row r="1" spans="1:15" s="204" customFormat="1" ht="10" customHeight="1" x14ac:dyDescent="0.35">
      <c r="A1" s="199"/>
      <c r="B1" s="200"/>
      <c r="C1" s="200"/>
      <c r="D1" s="201"/>
      <c r="E1" s="202"/>
      <c r="F1" s="203"/>
      <c r="G1" s="203"/>
      <c r="H1" s="203"/>
      <c r="I1" s="203"/>
    </row>
    <row r="2" spans="1:15" s="204" customFormat="1" ht="18" customHeight="1" x14ac:dyDescent="0.35">
      <c r="A2" s="205"/>
      <c r="B2" s="294" t="s">
        <v>297</v>
      </c>
      <c r="C2" s="294"/>
      <c r="D2" s="206"/>
      <c r="E2" s="202"/>
      <c r="F2" s="203"/>
      <c r="G2" s="203"/>
      <c r="H2" s="203"/>
      <c r="I2" s="203"/>
    </row>
    <row r="3" spans="1:15" s="204" customFormat="1" ht="10" customHeight="1" x14ac:dyDescent="0.35">
      <c r="A3" s="205"/>
      <c r="B3" s="207"/>
      <c r="C3" s="208"/>
      <c r="D3" s="206"/>
      <c r="E3" s="202"/>
      <c r="F3" s="203"/>
      <c r="G3" s="203"/>
      <c r="H3" s="203"/>
      <c r="I3" s="203"/>
    </row>
    <row r="4" spans="1:15" s="204" customFormat="1" ht="54.5" customHeight="1" x14ac:dyDescent="0.35">
      <c r="A4" s="205"/>
      <c r="B4" s="209" t="s">
        <v>299</v>
      </c>
      <c r="C4" s="210" t="s">
        <v>298</v>
      </c>
      <c r="D4" s="206"/>
      <c r="E4" s="202"/>
      <c r="F4" s="203"/>
      <c r="G4" s="203"/>
      <c r="H4" s="203"/>
      <c r="I4" s="203"/>
    </row>
    <row r="5" spans="1:15" s="204" customFormat="1" x14ac:dyDescent="0.35">
      <c r="A5" s="205"/>
      <c r="B5" s="209"/>
      <c r="C5" s="211"/>
      <c r="D5" s="206"/>
      <c r="E5" s="202"/>
      <c r="F5" s="203"/>
      <c r="G5" s="203"/>
      <c r="H5" s="203"/>
      <c r="I5" s="203"/>
    </row>
    <row r="6" spans="1:15" s="204" customFormat="1" ht="135" customHeight="1" x14ac:dyDescent="0.35">
      <c r="A6" s="205"/>
      <c r="B6" s="209" t="s">
        <v>300</v>
      </c>
      <c r="C6" s="210" t="s">
        <v>305</v>
      </c>
      <c r="D6" s="206"/>
      <c r="E6" s="202"/>
      <c r="F6" s="203"/>
      <c r="G6" s="203"/>
      <c r="H6" s="203"/>
      <c r="I6" s="203"/>
    </row>
    <row r="7" spans="1:15" s="204" customFormat="1" x14ac:dyDescent="0.35">
      <c r="A7" s="205"/>
      <c r="B7" s="209"/>
      <c r="C7" s="211"/>
      <c r="D7" s="206"/>
      <c r="E7" s="202"/>
      <c r="F7" s="203"/>
      <c r="G7" s="203"/>
      <c r="H7" s="203"/>
      <c r="I7" s="203"/>
    </row>
    <row r="8" spans="1:15" s="204" customFormat="1" ht="89" customHeight="1" x14ac:dyDescent="0.35">
      <c r="A8" s="205"/>
      <c r="B8" s="209" t="s">
        <v>301</v>
      </c>
      <c r="C8" s="210" t="s">
        <v>306</v>
      </c>
      <c r="D8" s="206"/>
      <c r="E8" s="202"/>
      <c r="F8" s="203"/>
      <c r="G8" s="203"/>
      <c r="H8" s="203"/>
      <c r="I8" s="203"/>
    </row>
    <row r="9" spans="1:15" s="204" customFormat="1" ht="10" customHeight="1" x14ac:dyDescent="0.35">
      <c r="A9" s="205"/>
      <c r="B9" s="209"/>
      <c r="C9" s="212"/>
      <c r="D9" s="206"/>
      <c r="E9" s="202"/>
      <c r="F9" s="203"/>
      <c r="G9" s="203"/>
      <c r="H9" s="203"/>
      <c r="I9" s="203"/>
    </row>
    <row r="10" spans="1:15" s="204" customFormat="1" ht="207.5" customHeight="1" x14ac:dyDescent="0.35">
      <c r="A10" s="205"/>
      <c r="B10" s="263" t="s">
        <v>302</v>
      </c>
      <c r="C10" s="210" t="s">
        <v>307</v>
      </c>
      <c r="D10" s="206"/>
      <c r="E10" s="202"/>
      <c r="I10" s="203"/>
      <c r="J10" s="203"/>
      <c r="K10" s="203"/>
      <c r="L10" s="203"/>
      <c r="M10" s="203"/>
      <c r="N10" s="203"/>
      <c r="O10" s="203"/>
    </row>
    <row r="11" spans="1:15" s="204" customFormat="1" ht="10" customHeight="1" x14ac:dyDescent="0.35">
      <c r="A11" s="205"/>
      <c r="B11" s="209"/>
      <c r="C11" s="213"/>
      <c r="D11" s="206"/>
      <c r="E11" s="202"/>
      <c r="F11" s="203"/>
      <c r="G11" s="203"/>
      <c r="H11" s="203"/>
      <c r="I11" s="203"/>
    </row>
    <row r="12" spans="1:15" s="204" customFormat="1" ht="55.5" customHeight="1" x14ac:dyDescent="0.35">
      <c r="A12" s="205"/>
      <c r="B12" s="209" t="s">
        <v>303</v>
      </c>
      <c r="C12" s="210" t="s">
        <v>308</v>
      </c>
      <c r="D12" s="206"/>
      <c r="E12" s="202"/>
      <c r="F12" s="203"/>
      <c r="G12" s="203"/>
      <c r="H12" s="203"/>
      <c r="I12" s="203"/>
    </row>
    <row r="13" spans="1:15" s="204" customFormat="1" ht="10" customHeight="1" x14ac:dyDescent="0.35">
      <c r="A13" s="205"/>
      <c r="B13" s="209"/>
      <c r="C13" s="213"/>
      <c r="D13" s="206"/>
      <c r="E13" s="202"/>
      <c r="F13" s="203"/>
      <c r="G13" s="203"/>
      <c r="H13" s="203"/>
      <c r="I13" s="203"/>
    </row>
    <row r="14" spans="1:15" s="204" customFormat="1" ht="56" customHeight="1" x14ac:dyDescent="0.35">
      <c r="A14" s="205"/>
      <c r="B14" s="263" t="s">
        <v>304</v>
      </c>
      <c r="C14" s="210" t="s">
        <v>309</v>
      </c>
      <c r="D14" s="206"/>
      <c r="E14" s="202"/>
      <c r="F14" s="203"/>
      <c r="G14" s="203"/>
      <c r="H14" s="203"/>
      <c r="I14" s="203"/>
    </row>
    <row r="15" spans="1:15" s="204" customFormat="1" ht="10" customHeight="1" x14ac:dyDescent="0.35">
      <c r="A15" s="214"/>
      <c r="B15" s="215"/>
      <c r="C15" s="215"/>
      <c r="D15" s="216"/>
      <c r="E15" s="202"/>
      <c r="F15" s="203"/>
      <c r="G15" s="203"/>
      <c r="H15" s="203"/>
      <c r="I15" s="203"/>
    </row>
    <row r="16" spans="1:15" s="204" customFormat="1" x14ac:dyDescent="0.35">
      <c r="A16" s="203"/>
      <c r="B16" s="203"/>
      <c r="C16" s="203"/>
      <c r="E16" s="202"/>
      <c r="F16" s="203"/>
      <c r="G16" s="203"/>
      <c r="H16" s="203"/>
      <c r="I16" s="203"/>
    </row>
  </sheetData>
  <sheetProtection algorithmName="SHA-512" hashValue="I6KftCPdvg848GFz1FNPUliJgwAR6psR7/9+CC553uDeZ0U6QCkkOo7RXdbB3Vwfa7ikJ9t9iEcDk8EdhOyNbg==" saltValue="XsPSpfZx6jCjf06SZsagaQ=="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Recertification application
Instructions for submitting&amp;R&amp;G</oddHeader>
    <oddFooter>&amp;L&amp;"Verdana,Standard"&amp;9© VZPM&amp;C&amp;"Verdana,Standard"&amp;9&amp;F&amp;R&amp;"Verdana,Standard"&amp;9&amp;A page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3"/>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50.7265625" style="8" customWidth="1"/>
    <col min="4" max="4" width="10.7265625" style="8" customWidth="1"/>
    <col min="5" max="5" width="6.7265625" style="26" customWidth="1"/>
    <col min="6" max="6" width="15.7265625" style="113" customWidth="1"/>
    <col min="7" max="7" width="10.7265625" style="26" customWidth="1"/>
    <col min="8" max="8" width="7.7265625" style="26" customWidth="1"/>
    <col min="9" max="9" width="10.7265625" style="26" customWidth="1"/>
    <col min="10" max="10" width="7.7265625" style="26" customWidth="1"/>
    <col min="11" max="11" width="1.7265625" style="8" customWidth="1"/>
    <col min="12" max="16384" width="11.453125" style="8"/>
  </cols>
  <sheetData>
    <row r="1" spans="1:15" s="113" customFormat="1" ht="10" customHeight="1" x14ac:dyDescent="0.35">
      <c r="A1" s="14"/>
      <c r="B1" s="15"/>
      <c r="C1" s="15"/>
      <c r="D1" s="15"/>
      <c r="E1" s="27"/>
      <c r="F1" s="28"/>
      <c r="G1" s="27"/>
      <c r="H1" s="27"/>
      <c r="I1" s="27"/>
      <c r="J1" s="27"/>
      <c r="K1" s="29"/>
      <c r="L1" s="8"/>
      <c r="M1" s="8"/>
      <c r="N1" s="8"/>
      <c r="O1" s="8"/>
    </row>
    <row r="2" spans="1:15" s="113" customFormat="1" ht="18" customHeight="1" x14ac:dyDescent="0.35">
      <c r="A2" s="17"/>
      <c r="B2" s="334" t="s">
        <v>579</v>
      </c>
      <c r="C2" s="334"/>
      <c r="D2" s="334"/>
      <c r="E2" s="334"/>
      <c r="F2" s="334"/>
      <c r="G2" s="334"/>
      <c r="H2" s="334"/>
      <c r="I2" s="334"/>
      <c r="J2" s="334"/>
      <c r="K2" s="31"/>
      <c r="L2" s="8"/>
      <c r="M2" s="8"/>
      <c r="N2" s="8"/>
      <c r="O2" s="8"/>
    </row>
    <row r="3" spans="1:15" s="113" customFormat="1" ht="10" customHeight="1" x14ac:dyDescent="0.35">
      <c r="A3" s="17"/>
      <c r="B3" s="18"/>
      <c r="C3" s="19"/>
      <c r="D3" s="19"/>
      <c r="E3" s="115"/>
      <c r="F3" s="30"/>
      <c r="G3" s="115"/>
      <c r="H3" s="115"/>
      <c r="I3" s="115"/>
      <c r="J3" s="115"/>
      <c r="K3" s="31"/>
      <c r="L3" s="8"/>
      <c r="M3" s="8"/>
      <c r="N3" s="8"/>
      <c r="O3" s="8"/>
    </row>
    <row r="4" spans="1:15" s="113" customFormat="1" ht="28" customHeight="1" x14ac:dyDescent="0.35">
      <c r="A4" s="39"/>
      <c r="B4" s="313" t="s">
        <v>580</v>
      </c>
      <c r="C4" s="313"/>
      <c r="D4" s="313"/>
      <c r="E4" s="313"/>
      <c r="F4" s="313"/>
      <c r="G4" s="313"/>
      <c r="H4" s="313"/>
      <c r="I4" s="313"/>
      <c r="J4" s="313"/>
      <c r="K4" s="31"/>
      <c r="L4" s="8"/>
      <c r="M4" s="8"/>
      <c r="N4" s="8"/>
      <c r="O4" s="8"/>
    </row>
    <row r="5" spans="1:15" s="113" customFormat="1" ht="12" customHeight="1" x14ac:dyDescent="0.35">
      <c r="A5" s="17"/>
      <c r="B5" s="18"/>
      <c r="C5" s="19"/>
      <c r="D5" s="19"/>
      <c r="E5" s="115"/>
      <c r="F5" s="117" t="s">
        <v>558</v>
      </c>
      <c r="G5" s="115"/>
      <c r="H5" s="115"/>
      <c r="I5" s="115"/>
      <c r="J5" s="115"/>
      <c r="K5" s="31"/>
      <c r="L5" s="8"/>
      <c r="M5" s="8"/>
      <c r="N5" s="8"/>
      <c r="O5" s="8"/>
    </row>
    <row r="6" spans="1:15" s="113" customFormat="1" ht="18" customHeight="1" x14ac:dyDescent="0.35">
      <c r="A6" s="17"/>
      <c r="B6" s="109" t="s">
        <v>18</v>
      </c>
      <c r="C6" s="353"/>
      <c r="D6" s="353"/>
      <c r="E6" s="283" t="s">
        <v>554</v>
      </c>
      <c r="F6" s="119"/>
      <c r="G6" s="341" t="s">
        <v>556</v>
      </c>
      <c r="H6" s="349">
        <f>ROUND(((F7-F6)/365)*30,0)</f>
        <v>0</v>
      </c>
      <c r="I6" s="341" t="s">
        <v>557</v>
      </c>
      <c r="J6" s="343"/>
      <c r="K6" s="31"/>
      <c r="L6" s="8"/>
      <c r="M6" s="8"/>
      <c r="N6" s="8"/>
      <c r="O6" s="8"/>
    </row>
    <row r="7" spans="1:15" s="113" customFormat="1" ht="18" customHeight="1" x14ac:dyDescent="0.35">
      <c r="A7" s="17"/>
      <c r="B7" s="274" t="s">
        <v>581</v>
      </c>
      <c r="C7" s="353"/>
      <c r="D7" s="353"/>
      <c r="E7" s="283" t="s">
        <v>555</v>
      </c>
      <c r="F7" s="119"/>
      <c r="G7" s="342"/>
      <c r="H7" s="350" t="e">
        <f>ROUND(((#REF!-#REF!)/365)*30,0)</f>
        <v>#REF!</v>
      </c>
      <c r="I7" s="342"/>
      <c r="J7" s="344"/>
      <c r="K7" s="31"/>
      <c r="L7" s="8"/>
      <c r="M7" s="8"/>
      <c r="N7" s="8"/>
      <c r="O7" s="8"/>
    </row>
    <row r="8" spans="1:15" s="113" customFormat="1" ht="8.15" customHeight="1" x14ac:dyDescent="0.35">
      <c r="A8" s="17"/>
      <c r="B8" s="18"/>
      <c r="C8" s="19"/>
      <c r="D8" s="19"/>
      <c r="E8" s="283"/>
      <c r="F8" s="30"/>
      <c r="G8" s="283"/>
      <c r="H8" s="115"/>
      <c r="I8" s="283"/>
      <c r="J8" s="115"/>
      <c r="K8" s="31"/>
      <c r="L8" s="8"/>
      <c r="M8" s="8"/>
      <c r="N8" s="8"/>
      <c r="O8" s="8"/>
    </row>
    <row r="9" spans="1:15" s="113" customFormat="1" ht="18" customHeight="1" x14ac:dyDescent="0.35">
      <c r="A9" s="17"/>
      <c r="B9" s="133" t="s">
        <v>18</v>
      </c>
      <c r="C9" s="353"/>
      <c r="D9" s="353"/>
      <c r="E9" s="283" t="s">
        <v>554</v>
      </c>
      <c r="F9" s="119"/>
      <c r="G9" s="341" t="s">
        <v>556</v>
      </c>
      <c r="H9" s="349">
        <f>ROUND(((F10-F9)/365)*30,0)</f>
        <v>0</v>
      </c>
      <c r="I9" s="341" t="s">
        <v>557</v>
      </c>
      <c r="J9" s="343"/>
      <c r="K9" s="31"/>
      <c r="L9" s="8"/>
      <c r="M9" s="8"/>
      <c r="N9" s="8"/>
      <c r="O9" s="8"/>
    </row>
    <row r="10" spans="1:15" s="113" customFormat="1" ht="18" customHeight="1" x14ac:dyDescent="0.35">
      <c r="A10" s="17"/>
      <c r="B10" s="274" t="s">
        <v>581</v>
      </c>
      <c r="C10" s="353"/>
      <c r="D10" s="353"/>
      <c r="E10" s="283" t="s">
        <v>555</v>
      </c>
      <c r="F10" s="119"/>
      <c r="G10" s="342"/>
      <c r="H10" s="350" t="e">
        <f>ROUND(((#REF!-#REF!)/365)*30,0)</f>
        <v>#REF!</v>
      </c>
      <c r="I10" s="342"/>
      <c r="J10" s="344"/>
      <c r="K10" s="31"/>
      <c r="L10" s="8"/>
      <c r="M10" s="8"/>
      <c r="N10" s="8"/>
      <c r="O10" s="8"/>
    </row>
    <row r="11" spans="1:15" s="113" customFormat="1" ht="8.15" customHeight="1" x14ac:dyDescent="0.35">
      <c r="A11" s="17"/>
      <c r="B11" s="18"/>
      <c r="C11" s="19"/>
      <c r="D11" s="19"/>
      <c r="E11" s="283"/>
      <c r="F11" s="30"/>
      <c r="G11" s="283"/>
      <c r="H11" s="115"/>
      <c r="I11" s="283"/>
      <c r="J11" s="115"/>
      <c r="K11" s="31"/>
      <c r="L11" s="8"/>
      <c r="M11" s="8"/>
      <c r="N11" s="8"/>
      <c r="O11" s="8"/>
    </row>
    <row r="12" spans="1:15" s="113" customFormat="1" ht="18" customHeight="1" x14ac:dyDescent="0.35">
      <c r="A12" s="17"/>
      <c r="B12" s="133" t="s">
        <v>18</v>
      </c>
      <c r="C12" s="353"/>
      <c r="D12" s="353"/>
      <c r="E12" s="283" t="s">
        <v>554</v>
      </c>
      <c r="F12" s="119"/>
      <c r="G12" s="341" t="s">
        <v>556</v>
      </c>
      <c r="H12" s="349">
        <f>ROUND(((F13-F12)/365)*30,0)</f>
        <v>0</v>
      </c>
      <c r="I12" s="341" t="s">
        <v>557</v>
      </c>
      <c r="J12" s="343"/>
      <c r="K12" s="31"/>
      <c r="L12" s="8"/>
      <c r="M12" s="8"/>
      <c r="N12" s="8"/>
      <c r="O12" s="8"/>
    </row>
    <row r="13" spans="1:15" s="113" customFormat="1" ht="18" customHeight="1" x14ac:dyDescent="0.35">
      <c r="A13" s="17"/>
      <c r="B13" s="274" t="s">
        <v>581</v>
      </c>
      <c r="C13" s="353"/>
      <c r="D13" s="353"/>
      <c r="E13" s="283" t="s">
        <v>555</v>
      </c>
      <c r="F13" s="119"/>
      <c r="G13" s="342"/>
      <c r="H13" s="350" t="e">
        <f>ROUND(((#REF!-#REF!)/365)*30,0)</f>
        <v>#REF!</v>
      </c>
      <c r="I13" s="342"/>
      <c r="J13" s="344"/>
      <c r="K13" s="31"/>
      <c r="L13" s="8"/>
      <c r="M13" s="8"/>
      <c r="N13" s="8"/>
      <c r="O13" s="8"/>
    </row>
    <row r="14" spans="1:15" s="113" customFormat="1" ht="8.15" customHeight="1" x14ac:dyDescent="0.35">
      <c r="A14" s="17"/>
      <c r="B14" s="18"/>
      <c r="C14" s="19"/>
      <c r="D14" s="19"/>
      <c r="E14" s="283"/>
      <c r="F14" s="30"/>
      <c r="G14" s="283"/>
      <c r="H14" s="115"/>
      <c r="I14" s="283"/>
      <c r="J14" s="115"/>
      <c r="K14" s="31"/>
      <c r="L14" s="8"/>
      <c r="M14" s="8"/>
      <c r="N14" s="8"/>
      <c r="O14" s="8"/>
    </row>
    <row r="15" spans="1:15" s="113" customFormat="1" ht="18" customHeight="1" x14ac:dyDescent="0.35">
      <c r="A15" s="17"/>
      <c r="B15" s="133" t="s">
        <v>18</v>
      </c>
      <c r="C15" s="351"/>
      <c r="D15" s="352"/>
      <c r="E15" s="283" t="s">
        <v>554</v>
      </c>
      <c r="F15" s="119"/>
      <c r="G15" s="341" t="s">
        <v>556</v>
      </c>
      <c r="H15" s="349">
        <f>ROUND(((F16-F15)/365)*30,0)</f>
        <v>0</v>
      </c>
      <c r="I15" s="341" t="s">
        <v>557</v>
      </c>
      <c r="J15" s="343"/>
      <c r="K15" s="31"/>
      <c r="L15" s="8"/>
      <c r="M15" s="8"/>
      <c r="N15" s="8"/>
      <c r="O15" s="8"/>
    </row>
    <row r="16" spans="1:15" s="113" customFormat="1" ht="18" customHeight="1" x14ac:dyDescent="0.35">
      <c r="A16" s="17"/>
      <c r="B16" s="274" t="s">
        <v>581</v>
      </c>
      <c r="C16" s="351"/>
      <c r="D16" s="352"/>
      <c r="E16" s="283" t="s">
        <v>555</v>
      </c>
      <c r="F16" s="119"/>
      <c r="G16" s="342"/>
      <c r="H16" s="350"/>
      <c r="I16" s="342"/>
      <c r="J16" s="344"/>
      <c r="K16" s="31"/>
      <c r="L16" s="8"/>
      <c r="M16" s="8"/>
      <c r="N16" s="8"/>
      <c r="O16" s="8"/>
    </row>
    <row r="17" spans="1:15" s="113" customFormat="1" ht="8.15" customHeight="1" x14ac:dyDescent="0.35">
      <c r="A17" s="17"/>
      <c r="B17" s="18"/>
      <c r="C17" s="19"/>
      <c r="D17" s="19"/>
      <c r="E17" s="283"/>
      <c r="F17" s="30"/>
      <c r="G17" s="283"/>
      <c r="H17" s="115"/>
      <c r="I17" s="283"/>
      <c r="J17" s="115"/>
      <c r="K17" s="31"/>
      <c r="L17" s="8"/>
      <c r="M17" s="8"/>
      <c r="N17" s="8"/>
      <c r="O17" s="8"/>
    </row>
    <row r="18" spans="1:15" s="113" customFormat="1" ht="18" customHeight="1" x14ac:dyDescent="0.35">
      <c r="A18" s="17"/>
      <c r="B18" s="133" t="s">
        <v>18</v>
      </c>
      <c r="C18" s="351"/>
      <c r="D18" s="352"/>
      <c r="E18" s="283" t="s">
        <v>554</v>
      </c>
      <c r="F18" s="119"/>
      <c r="G18" s="341" t="s">
        <v>556</v>
      </c>
      <c r="H18" s="349">
        <f>ROUND(((F19-F18)/365)*30,0)</f>
        <v>0</v>
      </c>
      <c r="I18" s="341" t="s">
        <v>557</v>
      </c>
      <c r="J18" s="343"/>
      <c r="K18" s="31"/>
      <c r="L18" s="8"/>
      <c r="M18" s="8"/>
      <c r="N18" s="8"/>
      <c r="O18" s="8"/>
    </row>
    <row r="19" spans="1:15" s="113" customFormat="1" ht="18" customHeight="1" x14ac:dyDescent="0.35">
      <c r="A19" s="17"/>
      <c r="B19" s="274" t="s">
        <v>581</v>
      </c>
      <c r="C19" s="351"/>
      <c r="D19" s="352"/>
      <c r="E19" s="283" t="s">
        <v>555</v>
      </c>
      <c r="F19" s="119"/>
      <c r="G19" s="342"/>
      <c r="H19" s="350"/>
      <c r="I19" s="342"/>
      <c r="J19" s="344"/>
      <c r="K19" s="31"/>
      <c r="L19" s="8"/>
      <c r="M19" s="8"/>
      <c r="N19" s="8"/>
      <c r="O19" s="8"/>
    </row>
    <row r="20" spans="1:15" s="113" customFormat="1" ht="10" customHeight="1" x14ac:dyDescent="0.35">
      <c r="A20" s="17"/>
      <c r="B20" s="18"/>
      <c r="C20" s="19"/>
      <c r="D20" s="19"/>
      <c r="E20" s="115"/>
      <c r="F20" s="30"/>
      <c r="G20" s="115"/>
      <c r="H20" s="115"/>
      <c r="I20" s="115"/>
      <c r="J20" s="115"/>
      <c r="K20" s="31"/>
      <c r="L20" s="8"/>
      <c r="M20" s="8"/>
      <c r="N20" s="8"/>
      <c r="O20" s="8"/>
    </row>
    <row r="21" spans="1:15" s="113" customFormat="1" ht="18" customHeight="1" x14ac:dyDescent="0.35">
      <c r="A21" s="17"/>
      <c r="B21" s="109"/>
      <c r="C21" s="112"/>
      <c r="D21" s="112"/>
      <c r="E21" s="115"/>
      <c r="F21" s="36"/>
      <c r="G21" s="38" t="s">
        <v>559</v>
      </c>
      <c r="H21" s="41">
        <f>SUM(H6+H9+H12+H15+H18)</f>
        <v>0</v>
      </c>
      <c r="I21" s="115"/>
      <c r="J21" s="37"/>
      <c r="K21" s="31"/>
      <c r="L21" s="8"/>
      <c r="M21" s="8"/>
      <c r="N21" s="8"/>
      <c r="O21" s="8"/>
    </row>
    <row r="22" spans="1:15" s="113" customFormat="1" ht="10" customHeight="1" x14ac:dyDescent="0.35">
      <c r="A22" s="22"/>
      <c r="B22" s="32"/>
      <c r="C22" s="32"/>
      <c r="D22" s="32"/>
      <c r="E22" s="33"/>
      <c r="F22" s="34"/>
      <c r="G22" s="33"/>
      <c r="H22" s="33"/>
      <c r="I22" s="33"/>
      <c r="J22" s="33"/>
      <c r="K22" s="35"/>
      <c r="L22" s="8"/>
      <c r="M22" s="8"/>
      <c r="N22" s="8"/>
      <c r="O22" s="8"/>
    </row>
    <row r="23" spans="1:15" s="113" customFormat="1" ht="10" customHeight="1" x14ac:dyDescent="0.35">
      <c r="A23" s="8"/>
      <c r="B23" s="8"/>
      <c r="C23" s="8"/>
      <c r="D23" s="8"/>
      <c r="E23" s="26"/>
      <c r="G23" s="26"/>
      <c r="H23" s="26"/>
      <c r="I23" s="26"/>
      <c r="J23" s="26"/>
      <c r="K23" s="8"/>
      <c r="L23" s="8"/>
      <c r="M23" s="8"/>
      <c r="N23" s="8"/>
      <c r="O23" s="8"/>
    </row>
  </sheetData>
  <sheetProtection algorithmName="SHA-512" hashValue="J4Ib9ICP7hnx33WyPqi35M4yp2ELnPi4fPcLUuiWeHhuff+yLfuv+EGWZKVN7wB8zrRnV0ZQzyo1Qhh1sjYtlg==" saltValue="z5VOafxXwGUtl1JFypnm2w==" spinCount="100000" sheet="1" objects="1" scenarios="1"/>
  <mergeCells count="32">
    <mergeCell ref="B2:J2"/>
    <mergeCell ref="J15:J16"/>
    <mergeCell ref="I15:I16"/>
    <mergeCell ref="G15:G16"/>
    <mergeCell ref="C15:D15"/>
    <mergeCell ref="G9:G10"/>
    <mergeCell ref="H9:H10"/>
    <mergeCell ref="J9:J10"/>
    <mergeCell ref="C6:D6"/>
    <mergeCell ref="C7:D7"/>
    <mergeCell ref="C9:D9"/>
    <mergeCell ref="C10:D10"/>
    <mergeCell ref="B4:J4"/>
    <mergeCell ref="G6:G7"/>
    <mergeCell ref="H6:H7"/>
    <mergeCell ref="I6:I7"/>
    <mergeCell ref="J6:J7"/>
    <mergeCell ref="I9:I10"/>
    <mergeCell ref="I18:I19"/>
    <mergeCell ref="J18:J19"/>
    <mergeCell ref="C19:D19"/>
    <mergeCell ref="C12:D12"/>
    <mergeCell ref="C13:D13"/>
    <mergeCell ref="G18:G19"/>
    <mergeCell ref="H18:H19"/>
    <mergeCell ref="C18:D18"/>
    <mergeCell ref="H15:H16"/>
    <mergeCell ref="C16:D16"/>
    <mergeCell ref="G12:G13"/>
    <mergeCell ref="H12:H13"/>
    <mergeCell ref="I12:I13"/>
    <mergeCell ref="J12:J13"/>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D
Recertification application
Leading positions in professional associations&amp;R&amp;G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912E2431-C2B4-486A-944D-82AD48A8C327}">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2"/>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60.7265625" style="8" customWidth="1"/>
    <col min="4" max="4" width="6.7265625" style="26" customWidth="1"/>
    <col min="5" max="5" width="15.7265625" style="113" customWidth="1"/>
    <col min="6" max="6" width="10.7265625" style="26" customWidth="1"/>
    <col min="7" max="7" width="7.7265625" style="26" customWidth="1"/>
    <col min="8" max="8" width="10.7265625" style="26" customWidth="1"/>
    <col min="9" max="9" width="7.7265625" style="26" customWidth="1"/>
    <col min="10" max="10" width="1.7265625" style="8" customWidth="1"/>
    <col min="11" max="16384" width="11.453125" style="8"/>
  </cols>
  <sheetData>
    <row r="1" spans="1:14" s="113" customFormat="1" ht="10" customHeight="1" x14ac:dyDescent="0.35">
      <c r="A1" s="14"/>
      <c r="B1" s="15"/>
      <c r="C1" s="15"/>
      <c r="D1" s="27"/>
      <c r="E1" s="28"/>
      <c r="F1" s="27"/>
      <c r="G1" s="27"/>
      <c r="H1" s="27"/>
      <c r="I1" s="27"/>
      <c r="J1" s="29"/>
      <c r="K1" s="8"/>
      <c r="L1" s="8"/>
      <c r="M1" s="8"/>
      <c r="N1" s="8"/>
    </row>
    <row r="2" spans="1:14" s="113" customFormat="1" ht="18" customHeight="1" x14ac:dyDescent="0.35">
      <c r="A2" s="17"/>
      <c r="B2" s="18" t="s">
        <v>529</v>
      </c>
      <c r="C2" s="19"/>
      <c r="D2" s="115"/>
      <c r="E2" s="30"/>
      <c r="F2" s="115"/>
      <c r="G2" s="115"/>
      <c r="H2" s="115"/>
      <c r="I2" s="115"/>
      <c r="J2" s="31"/>
      <c r="K2" s="8"/>
      <c r="L2" s="8"/>
      <c r="M2" s="8"/>
      <c r="N2" s="8"/>
    </row>
    <row r="3" spans="1:14" s="113" customFormat="1" ht="10" customHeight="1" x14ac:dyDescent="0.35">
      <c r="A3" s="17"/>
      <c r="B3" s="18"/>
      <c r="C3" s="19"/>
      <c r="D3" s="115"/>
      <c r="E3" s="30"/>
      <c r="F3" s="115"/>
      <c r="G3" s="115"/>
      <c r="H3" s="115"/>
      <c r="I3" s="115"/>
      <c r="J3" s="31"/>
      <c r="K3" s="8"/>
      <c r="L3" s="8"/>
      <c r="M3" s="8"/>
      <c r="N3" s="8"/>
    </row>
    <row r="4" spans="1:14" s="113" customFormat="1" ht="28" customHeight="1" x14ac:dyDescent="0.35">
      <c r="A4" s="39"/>
      <c r="B4" s="313" t="s">
        <v>582</v>
      </c>
      <c r="C4" s="313"/>
      <c r="D4" s="313"/>
      <c r="E4" s="313"/>
      <c r="F4" s="313"/>
      <c r="G4" s="313"/>
      <c r="H4" s="313"/>
      <c r="I4" s="313"/>
      <c r="J4" s="31"/>
      <c r="K4" s="8"/>
      <c r="L4" s="8"/>
      <c r="M4" s="8"/>
      <c r="N4" s="8"/>
    </row>
    <row r="5" spans="1:14" s="113" customFormat="1" ht="12" customHeight="1" x14ac:dyDescent="0.35">
      <c r="A5" s="17"/>
      <c r="B5" s="18"/>
      <c r="C5" s="19"/>
      <c r="D5" s="115"/>
      <c r="E5" s="117" t="s">
        <v>558</v>
      </c>
      <c r="F5" s="115"/>
      <c r="G5" s="115"/>
      <c r="H5" s="115"/>
      <c r="I5" s="115"/>
      <c r="J5" s="31"/>
      <c r="K5" s="8"/>
      <c r="L5" s="8"/>
      <c r="M5" s="8"/>
      <c r="N5" s="8"/>
    </row>
    <row r="6" spans="1:14" s="113" customFormat="1" ht="18" customHeight="1" x14ac:dyDescent="0.35">
      <c r="A6" s="17"/>
      <c r="B6" s="274" t="s">
        <v>583</v>
      </c>
      <c r="C6" s="224"/>
      <c r="D6" s="283" t="s">
        <v>554</v>
      </c>
      <c r="E6" s="119"/>
      <c r="F6" s="341" t="s">
        <v>556</v>
      </c>
      <c r="G6" s="343"/>
      <c r="H6" s="341" t="s">
        <v>557</v>
      </c>
      <c r="I6" s="343"/>
      <c r="J6" s="31"/>
      <c r="K6" s="8"/>
      <c r="L6" s="8"/>
      <c r="M6" s="8"/>
      <c r="N6" s="8"/>
    </row>
    <row r="7" spans="1:14" s="113" customFormat="1" ht="18" customHeight="1" x14ac:dyDescent="0.35">
      <c r="A7" s="17"/>
      <c r="B7" s="274" t="s">
        <v>564</v>
      </c>
      <c r="C7" s="224"/>
      <c r="D7" s="283" t="s">
        <v>555</v>
      </c>
      <c r="E7" s="119"/>
      <c r="F7" s="342"/>
      <c r="G7" s="344"/>
      <c r="H7" s="342"/>
      <c r="I7" s="344"/>
      <c r="J7" s="31"/>
      <c r="K7" s="8"/>
      <c r="L7" s="8"/>
      <c r="M7" s="8"/>
      <c r="N7" s="8"/>
    </row>
    <row r="8" spans="1:14" s="113" customFormat="1" ht="10" customHeight="1" x14ac:dyDescent="0.35">
      <c r="A8" s="17"/>
      <c r="B8" s="275"/>
      <c r="C8" s="19"/>
      <c r="D8" s="283"/>
      <c r="E8" s="30"/>
      <c r="F8" s="283"/>
      <c r="G8" s="115"/>
      <c r="H8" s="283"/>
      <c r="I8" s="115"/>
      <c r="J8" s="31"/>
      <c r="K8" s="8"/>
      <c r="L8" s="8"/>
      <c r="M8" s="8"/>
      <c r="N8" s="8"/>
    </row>
    <row r="9" spans="1:14" s="113" customFormat="1" ht="18" customHeight="1" x14ac:dyDescent="0.35">
      <c r="A9" s="17"/>
      <c r="B9" s="274" t="s">
        <v>583</v>
      </c>
      <c r="C9" s="224"/>
      <c r="D9" s="283" t="s">
        <v>554</v>
      </c>
      <c r="E9" s="119"/>
      <c r="F9" s="341" t="s">
        <v>556</v>
      </c>
      <c r="G9" s="343"/>
      <c r="H9" s="341" t="s">
        <v>557</v>
      </c>
      <c r="I9" s="343"/>
      <c r="J9" s="31"/>
      <c r="K9" s="8"/>
      <c r="L9" s="8"/>
      <c r="M9" s="8"/>
      <c r="N9" s="8"/>
    </row>
    <row r="10" spans="1:14" s="113" customFormat="1" ht="18" customHeight="1" x14ac:dyDescent="0.35">
      <c r="A10" s="17"/>
      <c r="B10" s="274" t="s">
        <v>564</v>
      </c>
      <c r="C10" s="224"/>
      <c r="D10" s="283" t="s">
        <v>555</v>
      </c>
      <c r="E10" s="119"/>
      <c r="F10" s="342"/>
      <c r="G10" s="344"/>
      <c r="H10" s="342"/>
      <c r="I10" s="344"/>
      <c r="J10" s="31"/>
      <c r="K10" s="8"/>
      <c r="L10" s="8"/>
      <c r="M10" s="8"/>
      <c r="N10" s="8"/>
    </row>
    <row r="11" spans="1:14" s="113" customFormat="1" ht="10" customHeight="1" x14ac:dyDescent="0.35">
      <c r="A11" s="17"/>
      <c r="B11" s="275"/>
      <c r="C11" s="19"/>
      <c r="D11" s="283"/>
      <c r="E11" s="30"/>
      <c r="F11" s="283"/>
      <c r="G11" s="115"/>
      <c r="H11" s="283"/>
      <c r="I11" s="115"/>
      <c r="J11" s="31"/>
      <c r="K11" s="8"/>
      <c r="L11" s="8"/>
      <c r="M11" s="8"/>
      <c r="N11" s="8"/>
    </row>
    <row r="12" spans="1:14" s="113" customFormat="1" ht="18" customHeight="1" x14ac:dyDescent="0.35">
      <c r="A12" s="17"/>
      <c r="B12" s="274" t="s">
        <v>583</v>
      </c>
      <c r="C12" s="224"/>
      <c r="D12" s="283" t="s">
        <v>554</v>
      </c>
      <c r="E12" s="119"/>
      <c r="F12" s="341" t="s">
        <v>556</v>
      </c>
      <c r="G12" s="343"/>
      <c r="H12" s="341" t="s">
        <v>557</v>
      </c>
      <c r="I12" s="343"/>
      <c r="J12" s="31"/>
      <c r="K12" s="8"/>
      <c r="L12" s="8"/>
      <c r="M12" s="8"/>
      <c r="N12" s="8"/>
    </row>
    <row r="13" spans="1:14" s="113" customFormat="1" ht="18" customHeight="1" x14ac:dyDescent="0.35">
      <c r="A13" s="17"/>
      <c r="B13" s="274" t="s">
        <v>564</v>
      </c>
      <c r="C13" s="224"/>
      <c r="D13" s="283" t="s">
        <v>555</v>
      </c>
      <c r="E13" s="119"/>
      <c r="F13" s="342"/>
      <c r="G13" s="344"/>
      <c r="H13" s="342"/>
      <c r="I13" s="344"/>
      <c r="J13" s="31"/>
      <c r="K13" s="8"/>
      <c r="L13" s="8"/>
      <c r="M13" s="8"/>
      <c r="N13" s="8"/>
    </row>
    <row r="14" spans="1:14" s="113" customFormat="1" ht="10" customHeight="1" x14ac:dyDescent="0.35">
      <c r="A14" s="17"/>
      <c r="B14" s="275"/>
      <c r="C14" s="19"/>
      <c r="D14" s="283"/>
      <c r="E14" s="30"/>
      <c r="F14" s="283"/>
      <c r="G14" s="115"/>
      <c r="H14" s="283"/>
      <c r="I14" s="115"/>
      <c r="J14" s="31"/>
      <c r="K14" s="8"/>
      <c r="L14" s="8"/>
      <c r="M14" s="8"/>
      <c r="N14" s="8"/>
    </row>
    <row r="15" spans="1:14" s="113" customFormat="1" ht="18" customHeight="1" x14ac:dyDescent="0.35">
      <c r="A15" s="17"/>
      <c r="B15" s="274" t="s">
        <v>583</v>
      </c>
      <c r="C15" s="224"/>
      <c r="D15" s="283" t="s">
        <v>554</v>
      </c>
      <c r="E15" s="119"/>
      <c r="F15" s="341" t="s">
        <v>556</v>
      </c>
      <c r="G15" s="343"/>
      <c r="H15" s="341" t="s">
        <v>557</v>
      </c>
      <c r="I15" s="343"/>
      <c r="J15" s="31"/>
      <c r="K15" s="8"/>
      <c r="L15" s="8"/>
      <c r="M15" s="8"/>
      <c r="N15" s="8"/>
    </row>
    <row r="16" spans="1:14" s="113" customFormat="1" ht="18" customHeight="1" x14ac:dyDescent="0.35">
      <c r="A16" s="17"/>
      <c r="B16" s="274" t="s">
        <v>564</v>
      </c>
      <c r="C16" s="224"/>
      <c r="D16" s="283" t="s">
        <v>555</v>
      </c>
      <c r="E16" s="119"/>
      <c r="F16" s="342"/>
      <c r="G16" s="344"/>
      <c r="H16" s="342"/>
      <c r="I16" s="344"/>
      <c r="J16" s="31"/>
      <c r="K16" s="8"/>
      <c r="L16" s="8"/>
      <c r="M16" s="8"/>
      <c r="N16" s="8"/>
    </row>
    <row r="17" spans="1:14" s="113" customFormat="1" ht="10" customHeight="1" x14ac:dyDescent="0.35">
      <c r="A17" s="17"/>
      <c r="B17" s="275"/>
      <c r="C17" s="19"/>
      <c r="D17" s="283"/>
      <c r="E17" s="30"/>
      <c r="F17" s="283"/>
      <c r="G17" s="115"/>
      <c r="H17" s="283"/>
      <c r="I17" s="115"/>
      <c r="J17" s="31"/>
      <c r="K17" s="8"/>
      <c r="L17" s="8"/>
      <c r="M17" s="8"/>
      <c r="N17" s="8"/>
    </row>
    <row r="18" spans="1:14" s="113" customFormat="1" ht="18" customHeight="1" x14ac:dyDescent="0.35">
      <c r="A18" s="17"/>
      <c r="B18" s="274" t="s">
        <v>583</v>
      </c>
      <c r="C18" s="224"/>
      <c r="D18" s="283" t="s">
        <v>554</v>
      </c>
      <c r="E18" s="119"/>
      <c r="F18" s="341" t="s">
        <v>556</v>
      </c>
      <c r="G18" s="343"/>
      <c r="H18" s="341" t="s">
        <v>557</v>
      </c>
      <c r="I18" s="343"/>
      <c r="J18" s="31"/>
      <c r="K18" s="8"/>
      <c r="L18" s="8"/>
      <c r="M18" s="8"/>
      <c r="N18" s="8"/>
    </row>
    <row r="19" spans="1:14" s="113" customFormat="1" ht="18" customHeight="1" x14ac:dyDescent="0.35">
      <c r="A19" s="17"/>
      <c r="B19" s="274" t="s">
        <v>564</v>
      </c>
      <c r="C19" s="224"/>
      <c r="D19" s="283" t="s">
        <v>555</v>
      </c>
      <c r="E19" s="119"/>
      <c r="F19" s="342"/>
      <c r="G19" s="344"/>
      <c r="H19" s="342"/>
      <c r="I19" s="344"/>
      <c r="J19" s="31"/>
      <c r="K19" s="8"/>
      <c r="L19" s="8"/>
      <c r="M19" s="8"/>
      <c r="N19" s="8"/>
    </row>
    <row r="20" spans="1:14" s="113" customFormat="1" ht="10" customHeight="1" x14ac:dyDescent="0.35">
      <c r="A20" s="17"/>
      <c r="B20" s="275"/>
      <c r="C20" s="19"/>
      <c r="D20" s="283"/>
      <c r="E20" s="30"/>
      <c r="F20" s="283"/>
      <c r="G20" s="115"/>
      <c r="H20" s="283"/>
      <c r="I20" s="115"/>
      <c r="J20" s="31"/>
      <c r="K20" s="8"/>
      <c r="L20" s="8"/>
      <c r="M20" s="8"/>
      <c r="N20" s="8"/>
    </row>
    <row r="21" spans="1:14" s="113" customFormat="1" ht="18" customHeight="1" x14ac:dyDescent="0.35">
      <c r="A21" s="17"/>
      <c r="B21" s="274" t="s">
        <v>583</v>
      </c>
      <c r="C21" s="224"/>
      <c r="D21" s="283" t="s">
        <v>554</v>
      </c>
      <c r="E21" s="119"/>
      <c r="F21" s="341" t="s">
        <v>556</v>
      </c>
      <c r="G21" s="343"/>
      <c r="H21" s="341" t="s">
        <v>557</v>
      </c>
      <c r="I21" s="343"/>
      <c r="J21" s="31"/>
      <c r="K21" s="8"/>
      <c r="L21" s="8"/>
      <c r="M21" s="8"/>
      <c r="N21" s="8"/>
    </row>
    <row r="22" spans="1:14" s="113" customFormat="1" ht="18" customHeight="1" x14ac:dyDescent="0.35">
      <c r="A22" s="17"/>
      <c r="B22" s="274" t="s">
        <v>564</v>
      </c>
      <c r="C22" s="224"/>
      <c r="D22" s="283" t="s">
        <v>555</v>
      </c>
      <c r="E22" s="119"/>
      <c r="F22" s="342"/>
      <c r="G22" s="344"/>
      <c r="H22" s="342"/>
      <c r="I22" s="344"/>
      <c r="J22" s="31"/>
      <c r="K22" s="8"/>
      <c r="L22" s="8"/>
      <c r="M22" s="8"/>
      <c r="N22" s="8"/>
    </row>
    <row r="23" spans="1:14" s="113" customFormat="1" ht="10" customHeight="1" x14ac:dyDescent="0.35">
      <c r="A23" s="17"/>
      <c r="B23" s="275"/>
      <c r="C23" s="19"/>
      <c r="D23" s="283"/>
      <c r="E23" s="30"/>
      <c r="F23" s="283"/>
      <c r="G23" s="115"/>
      <c r="H23" s="283"/>
      <c r="I23" s="115"/>
      <c r="J23" s="31"/>
      <c r="K23" s="8"/>
      <c r="L23" s="8"/>
      <c r="M23" s="8"/>
      <c r="N23" s="8"/>
    </row>
    <row r="24" spans="1:14" s="113" customFormat="1" ht="18" customHeight="1" x14ac:dyDescent="0.35">
      <c r="A24" s="17"/>
      <c r="B24" s="274" t="s">
        <v>583</v>
      </c>
      <c r="C24" s="224"/>
      <c r="D24" s="283" t="s">
        <v>554</v>
      </c>
      <c r="E24" s="119"/>
      <c r="F24" s="341" t="s">
        <v>556</v>
      </c>
      <c r="G24" s="343"/>
      <c r="H24" s="341" t="s">
        <v>557</v>
      </c>
      <c r="I24" s="343"/>
      <c r="J24" s="31"/>
      <c r="K24" s="8"/>
      <c r="L24" s="8"/>
      <c r="M24" s="8"/>
      <c r="N24" s="8"/>
    </row>
    <row r="25" spans="1:14" s="113" customFormat="1" ht="18" customHeight="1" x14ac:dyDescent="0.35">
      <c r="A25" s="17"/>
      <c r="B25" s="274" t="s">
        <v>564</v>
      </c>
      <c r="C25" s="224"/>
      <c r="D25" s="283" t="s">
        <v>555</v>
      </c>
      <c r="E25" s="119"/>
      <c r="F25" s="342"/>
      <c r="G25" s="344"/>
      <c r="H25" s="342"/>
      <c r="I25" s="344"/>
      <c r="J25" s="31"/>
      <c r="K25" s="8"/>
      <c r="L25" s="8"/>
      <c r="M25" s="8"/>
      <c r="N25" s="8"/>
    </row>
    <row r="26" spans="1:14" s="113" customFormat="1" ht="10" customHeight="1" x14ac:dyDescent="0.35">
      <c r="A26" s="17"/>
      <c r="B26" s="275"/>
      <c r="C26" s="19"/>
      <c r="D26" s="283"/>
      <c r="E26" s="30"/>
      <c r="F26" s="283"/>
      <c r="G26" s="115"/>
      <c r="H26" s="283"/>
      <c r="I26" s="115"/>
      <c r="J26" s="31"/>
      <c r="K26" s="8"/>
      <c r="L26" s="8"/>
      <c r="M26" s="8"/>
      <c r="N26" s="8"/>
    </row>
    <row r="27" spans="1:14" s="113" customFormat="1" ht="18" customHeight="1" x14ac:dyDescent="0.35">
      <c r="A27" s="17"/>
      <c r="B27" s="274" t="s">
        <v>583</v>
      </c>
      <c r="C27" s="224"/>
      <c r="D27" s="283" t="s">
        <v>554</v>
      </c>
      <c r="E27" s="119"/>
      <c r="F27" s="341" t="s">
        <v>556</v>
      </c>
      <c r="G27" s="343"/>
      <c r="H27" s="341" t="s">
        <v>557</v>
      </c>
      <c r="I27" s="343"/>
      <c r="J27" s="31"/>
      <c r="K27" s="8"/>
      <c r="L27" s="8"/>
      <c r="M27" s="8"/>
      <c r="N27" s="8"/>
    </row>
    <row r="28" spans="1:14" s="113" customFormat="1" ht="18" customHeight="1" x14ac:dyDescent="0.35">
      <c r="A28" s="17"/>
      <c r="B28" s="274" t="s">
        <v>564</v>
      </c>
      <c r="C28" s="224"/>
      <c r="D28" s="283" t="s">
        <v>555</v>
      </c>
      <c r="E28" s="119"/>
      <c r="F28" s="342"/>
      <c r="G28" s="344"/>
      <c r="H28" s="342"/>
      <c r="I28" s="344"/>
      <c r="J28" s="31"/>
      <c r="K28" s="8"/>
      <c r="L28" s="8"/>
      <c r="M28" s="8"/>
      <c r="N28" s="8"/>
    </row>
    <row r="29" spans="1:14" s="113" customFormat="1" ht="10" customHeight="1" x14ac:dyDescent="0.35">
      <c r="A29" s="17"/>
      <c r="B29" s="18"/>
      <c r="C29" s="19"/>
      <c r="D29" s="115"/>
      <c r="E29" s="30"/>
      <c r="F29" s="115"/>
      <c r="G29" s="115"/>
      <c r="H29" s="115"/>
      <c r="I29" s="115"/>
      <c r="J29" s="31"/>
      <c r="K29" s="8"/>
      <c r="L29" s="8"/>
      <c r="M29" s="8"/>
      <c r="N29" s="8"/>
    </row>
    <row r="30" spans="1:14" s="113" customFormat="1" ht="18" customHeight="1" x14ac:dyDescent="0.35">
      <c r="A30" s="17"/>
      <c r="B30" s="109"/>
      <c r="C30" s="112"/>
      <c r="D30" s="115"/>
      <c r="E30" s="36"/>
      <c r="F30" s="38" t="s">
        <v>559</v>
      </c>
      <c r="G30" s="41">
        <f>SUM(G6+G9+G12+G15+G18+G21+G24+G27)</f>
        <v>0</v>
      </c>
      <c r="H30" s="115"/>
      <c r="I30" s="37"/>
      <c r="J30" s="31"/>
      <c r="K30" s="8"/>
      <c r="L30" s="8"/>
      <c r="M30" s="8"/>
      <c r="N30" s="8"/>
    </row>
    <row r="31" spans="1:14" s="113" customFormat="1" ht="10" customHeight="1" x14ac:dyDescent="0.35">
      <c r="A31" s="22"/>
      <c r="B31" s="32"/>
      <c r="C31" s="32"/>
      <c r="D31" s="33"/>
      <c r="E31" s="34"/>
      <c r="F31" s="33"/>
      <c r="G31" s="33"/>
      <c r="H31" s="33"/>
      <c r="I31" s="33"/>
      <c r="J31" s="35"/>
      <c r="K31" s="8"/>
      <c r="L31" s="8"/>
      <c r="M31" s="8"/>
      <c r="N31" s="8"/>
    </row>
    <row r="32" spans="1:14" s="113" customFormat="1" ht="10" customHeight="1" x14ac:dyDescent="0.35">
      <c r="A32" s="8"/>
      <c r="B32" s="8"/>
      <c r="C32" s="8"/>
      <c r="D32" s="26"/>
      <c r="F32" s="26"/>
      <c r="G32" s="26"/>
      <c r="H32" s="26"/>
      <c r="I32" s="26"/>
      <c r="J32" s="8"/>
      <c r="K32" s="8"/>
      <c r="L32" s="8"/>
      <c r="M32" s="8"/>
      <c r="N32" s="8"/>
    </row>
  </sheetData>
  <sheetProtection algorithmName="SHA-512" hashValue="0XaAxjp0EhjxAmKFfHNixCvpoasz74is2zz/jOHmyRfGVfCp4VL8r5KsTC7sHBlKh4WnqD3WtSUp3D6jygeTZw==" saltValue="47rjMAAELIO+Ok9nCBvLdQ==" spinCount="100000" sheet="1" objects="1" scenarios="1" sort="0"/>
  <mergeCells count="33">
    <mergeCell ref="F9:F10"/>
    <mergeCell ref="G9:G10"/>
    <mergeCell ref="H9:H10"/>
    <mergeCell ref="I9:I10"/>
    <mergeCell ref="B4:I4"/>
    <mergeCell ref="F6:F7"/>
    <mergeCell ref="G6:G7"/>
    <mergeCell ref="H6:H7"/>
    <mergeCell ref="I6:I7"/>
    <mergeCell ref="F12:F13"/>
    <mergeCell ref="G12:G13"/>
    <mergeCell ref="H12:H13"/>
    <mergeCell ref="I12:I13"/>
    <mergeCell ref="F15:F16"/>
    <mergeCell ref="G15:G16"/>
    <mergeCell ref="H15:H16"/>
    <mergeCell ref="I15:I16"/>
    <mergeCell ref="F18:F19"/>
    <mergeCell ref="G18:G19"/>
    <mergeCell ref="H18:H19"/>
    <mergeCell ref="I18:I19"/>
    <mergeCell ref="F21:F22"/>
    <mergeCell ref="G21:G22"/>
    <mergeCell ref="H21:H22"/>
    <mergeCell ref="I21:I22"/>
    <mergeCell ref="F24:F25"/>
    <mergeCell ref="G24:G25"/>
    <mergeCell ref="H24:H25"/>
    <mergeCell ref="I24:I25"/>
    <mergeCell ref="F27:F28"/>
    <mergeCell ref="G27:G28"/>
    <mergeCell ref="H27:H28"/>
    <mergeCell ref="I27:I28"/>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Recertification application
Further professional activities&amp;R&amp;G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C6D8D392-C303-487D-9F5C-73906AF7661C}">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799"/>
  <sheetViews>
    <sheetView showGridLines="0" zoomScaleNormal="100" workbookViewId="0"/>
  </sheetViews>
  <sheetFormatPr baseColWidth="10" defaultColWidth="11.453125" defaultRowHeight="11.5" x14ac:dyDescent="0.35"/>
  <cols>
    <col min="1" max="1" width="1.7265625" style="8" customWidth="1"/>
    <col min="2" max="2" width="29.7265625" style="8" customWidth="1"/>
    <col min="3" max="3" width="5.7265625" style="8" customWidth="1"/>
    <col min="4" max="4" width="12.7265625" style="8" customWidth="1"/>
    <col min="5" max="5" width="5.7265625" style="8" customWidth="1"/>
    <col min="6" max="6" width="12.7265625" style="8" customWidth="1"/>
    <col min="7" max="7" width="2.7265625" style="8" customWidth="1"/>
    <col min="8" max="8" width="10.7265625" style="8" customWidth="1"/>
    <col min="9" max="9" width="2.7265625" style="8" customWidth="1"/>
    <col min="10" max="10" width="13.7265625" style="8" customWidth="1"/>
    <col min="11" max="11" width="1.7265625" style="113" customWidth="1"/>
    <col min="12" max="14" width="12.7265625" style="47" customWidth="1"/>
    <col min="15" max="15" width="12.7265625" style="113" customWidth="1"/>
    <col min="16" max="17" width="11.453125" style="8"/>
    <col min="18" max="18" width="27" style="8" bestFit="1" customWidth="1"/>
    <col min="19" max="16384" width="11.453125" style="8"/>
  </cols>
  <sheetData>
    <row r="1" spans="1:22" ht="10" customHeight="1" x14ac:dyDescent="0.35">
      <c r="A1" s="14"/>
      <c r="B1" s="15"/>
      <c r="C1" s="15"/>
      <c r="D1" s="15"/>
      <c r="E1" s="15"/>
      <c r="F1" s="15"/>
      <c r="G1" s="15"/>
      <c r="H1" s="15"/>
      <c r="I1" s="15"/>
      <c r="J1" s="15"/>
      <c r="K1" s="16"/>
      <c r="L1" s="157"/>
      <c r="M1" s="157"/>
      <c r="N1" s="157"/>
      <c r="O1" s="157"/>
    </row>
    <row r="2" spans="1:22" ht="18" customHeight="1" x14ac:dyDescent="0.35">
      <c r="A2" s="17"/>
      <c r="B2" s="356" t="s">
        <v>584</v>
      </c>
      <c r="C2" s="356"/>
      <c r="D2" s="356"/>
      <c r="E2" s="356"/>
      <c r="F2" s="356"/>
      <c r="G2" s="356"/>
      <c r="H2" s="356"/>
      <c r="I2" s="356"/>
      <c r="J2" s="356"/>
      <c r="K2" s="20"/>
    </row>
    <row r="3" spans="1:22" ht="10" customHeight="1" x14ac:dyDescent="0.35">
      <c r="A3" s="17"/>
      <c r="B3" s="19"/>
      <c r="C3" s="19"/>
      <c r="D3" s="19"/>
      <c r="E3" s="19"/>
      <c r="F3" s="19"/>
      <c r="G3" s="19"/>
      <c r="H3" s="19"/>
      <c r="I3" s="19"/>
      <c r="J3" s="30"/>
      <c r="K3" s="20"/>
    </row>
    <row r="4" spans="1:22" ht="18" customHeight="1" x14ac:dyDescent="0.35">
      <c r="A4" s="17"/>
      <c r="B4" s="354" t="s">
        <v>585</v>
      </c>
      <c r="C4" s="354"/>
      <c r="D4" s="354"/>
      <c r="E4" s="354"/>
      <c r="F4" s="354"/>
      <c r="G4" s="354"/>
      <c r="H4" s="354"/>
      <c r="I4" s="354"/>
      <c r="J4" s="354"/>
      <c r="K4" s="20"/>
      <c r="O4" s="143"/>
    </row>
    <row r="5" spans="1:22" ht="10" customHeight="1" x14ac:dyDescent="0.35">
      <c r="A5" s="17"/>
      <c r="B5" s="19"/>
      <c r="C5" s="19"/>
      <c r="D5" s="19"/>
      <c r="E5" s="19"/>
      <c r="F5" s="19"/>
      <c r="G5" s="19"/>
      <c r="H5" s="19"/>
      <c r="I5" s="19"/>
      <c r="J5" s="30"/>
      <c r="K5" s="20"/>
      <c r="O5" s="143"/>
    </row>
    <row r="6" spans="1:22" ht="18" customHeight="1" x14ac:dyDescent="0.35">
      <c r="A6" s="17"/>
      <c r="B6" s="19"/>
      <c r="C6" s="19"/>
      <c r="D6" s="19"/>
      <c r="E6" s="19"/>
      <c r="F6" s="19"/>
      <c r="G6" s="19"/>
      <c r="H6" s="19"/>
      <c r="I6" s="19"/>
      <c r="J6" s="30" t="s">
        <v>586</v>
      </c>
      <c r="K6" s="20"/>
      <c r="O6" s="143"/>
    </row>
    <row r="7" spans="1:22" ht="18" customHeight="1" x14ac:dyDescent="0.35">
      <c r="A7" s="17"/>
      <c r="B7" s="322" t="s">
        <v>584</v>
      </c>
      <c r="C7" s="322"/>
      <c r="D7" s="322"/>
      <c r="E7" s="322"/>
      <c r="F7" s="322"/>
      <c r="G7" s="322"/>
      <c r="H7" s="322"/>
      <c r="I7" s="19"/>
      <c r="J7" s="42">
        <f>SUM(SUM(J15:J16)+SUM(J30:J31)+SUM(J45:J46)+SUM(J60:J61)+SUM(J75:J76)+SUM(J90:J91)+SUM(J105:J106)+SUM(J120:J121)+SUM(J135:J136)+SUM(J150:J151))</f>
        <v>0</v>
      </c>
      <c r="K7" s="20"/>
    </row>
    <row r="8" spans="1:22" ht="10" customHeight="1" x14ac:dyDescent="0.35">
      <c r="A8" s="22"/>
      <c r="B8" s="23"/>
      <c r="C8" s="23"/>
      <c r="D8" s="23"/>
      <c r="E8" s="23"/>
      <c r="F8" s="23"/>
      <c r="G8" s="23"/>
      <c r="H8" s="23"/>
      <c r="I8" s="23"/>
      <c r="J8" s="23"/>
      <c r="K8" s="24"/>
    </row>
    <row r="9" spans="1:22" ht="10" customHeight="1" x14ac:dyDescent="0.35"/>
    <row r="10" spans="1:22" s="113" customFormat="1" ht="10" customHeight="1" x14ac:dyDescent="0.35">
      <c r="A10" s="14"/>
      <c r="B10" s="15"/>
      <c r="C10" s="15"/>
      <c r="D10" s="15"/>
      <c r="E10" s="15"/>
      <c r="F10" s="15"/>
      <c r="G10" s="15"/>
      <c r="H10" s="15"/>
      <c r="I10" s="15"/>
      <c r="J10" s="15"/>
      <c r="K10" s="16"/>
      <c r="L10" s="47"/>
      <c r="M10" s="47"/>
      <c r="N10" s="47"/>
      <c r="P10" s="8"/>
      <c r="Q10" s="8"/>
      <c r="R10" s="8"/>
      <c r="S10" s="8"/>
      <c r="T10" s="8"/>
      <c r="U10" s="8"/>
      <c r="V10" s="8"/>
    </row>
    <row r="11" spans="1:22" s="113" customFormat="1" ht="18" customHeight="1" x14ac:dyDescent="0.35">
      <c r="A11" s="17"/>
      <c r="B11" s="18" t="s">
        <v>587</v>
      </c>
      <c r="C11" s="18"/>
      <c r="D11" s="112"/>
      <c r="E11" s="112"/>
      <c r="F11" s="112"/>
      <c r="G11" s="112"/>
      <c r="H11" s="112"/>
      <c r="I11" s="112"/>
      <c r="J11" s="112"/>
      <c r="K11" s="20"/>
      <c r="L11" s="47"/>
      <c r="M11" s="47"/>
      <c r="N11" s="47"/>
      <c r="P11" s="8"/>
      <c r="Q11" s="8"/>
      <c r="R11" s="8"/>
      <c r="S11" s="8"/>
      <c r="T11" s="8"/>
      <c r="U11" s="8"/>
      <c r="V11" s="8"/>
    </row>
    <row r="12" spans="1:22" s="113" customFormat="1" ht="18" customHeight="1" x14ac:dyDescent="0.35">
      <c r="A12" s="17"/>
      <c r="B12" s="109" t="s">
        <v>588</v>
      </c>
      <c r="C12" s="109"/>
      <c r="D12" s="353"/>
      <c r="E12" s="353"/>
      <c r="F12" s="353"/>
      <c r="G12" s="353"/>
      <c r="H12" s="353"/>
      <c r="I12" s="353"/>
      <c r="J12" s="353"/>
      <c r="K12" s="20"/>
      <c r="L12" s="47"/>
      <c r="M12" s="47"/>
      <c r="N12" s="47"/>
      <c r="P12" s="8"/>
      <c r="Q12" s="8"/>
      <c r="R12" s="8"/>
      <c r="S12" s="8"/>
      <c r="T12" s="8"/>
      <c r="U12" s="8"/>
      <c r="V12" s="8"/>
    </row>
    <row r="13" spans="1:22" s="113" customFormat="1" ht="10" customHeight="1" x14ac:dyDescent="0.35">
      <c r="A13" s="17"/>
      <c r="B13" s="19"/>
      <c r="C13" s="19"/>
      <c r="D13" s="19"/>
      <c r="E13" s="19"/>
      <c r="F13" s="19"/>
      <c r="G13" s="19"/>
      <c r="H13" s="19"/>
      <c r="I13" s="19"/>
      <c r="J13" s="19"/>
      <c r="K13" s="20"/>
      <c r="L13" s="47"/>
      <c r="M13" s="47"/>
      <c r="N13" s="47"/>
      <c r="P13" s="8"/>
      <c r="R13" s="120"/>
      <c r="S13" s="8"/>
      <c r="T13" s="8"/>
      <c r="U13" s="8"/>
      <c r="V13" s="8"/>
    </row>
    <row r="14" spans="1:22" s="113" customFormat="1" ht="18" customHeight="1" x14ac:dyDescent="0.35">
      <c r="A14" s="17"/>
      <c r="B14" s="18" t="s">
        <v>591</v>
      </c>
      <c r="C14" s="18"/>
      <c r="D14" s="355" t="s">
        <v>558</v>
      </c>
      <c r="E14" s="355"/>
      <c r="F14" s="355"/>
      <c r="G14" s="19"/>
      <c r="H14" s="44"/>
      <c r="I14" s="19"/>
      <c r="J14" s="30" t="s">
        <v>586</v>
      </c>
      <c r="K14" s="20"/>
      <c r="L14" s="47"/>
      <c r="M14" s="47"/>
      <c r="N14" s="47"/>
      <c r="P14" s="8"/>
      <c r="R14" s="120"/>
      <c r="S14" s="8"/>
      <c r="T14" s="8"/>
      <c r="U14" s="8"/>
      <c r="V14" s="8"/>
    </row>
    <row r="15" spans="1:22" s="113" customFormat="1" ht="18" customHeight="1" x14ac:dyDescent="0.35">
      <c r="A15" s="17"/>
      <c r="B15" s="125"/>
      <c r="C15" s="115" t="s">
        <v>589</v>
      </c>
      <c r="D15" s="192"/>
      <c r="E15" s="121" t="s">
        <v>590</v>
      </c>
      <c r="F15" s="192"/>
      <c r="G15" s="153"/>
      <c r="H15" s="69"/>
      <c r="I15" s="123"/>
      <c r="J15" s="42">
        <f>ROUND(((F15-D15)/30.4),0)</f>
        <v>0</v>
      </c>
      <c r="K15" s="20"/>
      <c r="L15" s="147"/>
      <c r="M15" s="147"/>
      <c r="N15" s="47"/>
      <c r="O15" s="147"/>
      <c r="P15" s="8"/>
      <c r="R15" s="120"/>
      <c r="S15" s="8"/>
      <c r="T15" s="8"/>
      <c r="U15" s="8"/>
      <c r="V15" s="8"/>
    </row>
    <row r="16" spans="1:22" s="113" customFormat="1" ht="18" customHeight="1" x14ac:dyDescent="0.35">
      <c r="A16" s="17"/>
      <c r="B16" s="125"/>
      <c r="C16" s="115" t="s">
        <v>589</v>
      </c>
      <c r="D16" s="192"/>
      <c r="E16" s="121" t="s">
        <v>590</v>
      </c>
      <c r="F16" s="192"/>
      <c r="G16" s="153"/>
      <c r="H16" s="69"/>
      <c r="I16" s="123"/>
      <c r="J16" s="42">
        <f>ROUND(((F16-D16)/30.4),0)</f>
        <v>0</v>
      </c>
      <c r="K16" s="20"/>
      <c r="L16" s="147"/>
      <c r="M16" s="147"/>
      <c r="N16" s="47"/>
      <c r="O16" s="147"/>
      <c r="P16" s="8"/>
      <c r="R16" s="120"/>
      <c r="S16" s="8"/>
      <c r="T16" s="8"/>
      <c r="U16" s="8"/>
      <c r="V16" s="8"/>
    </row>
    <row r="17" spans="1:22" s="113" customFormat="1" ht="10" customHeight="1" x14ac:dyDescent="0.35">
      <c r="A17" s="17"/>
      <c r="B17" s="109"/>
      <c r="C17" s="109"/>
      <c r="D17" s="82"/>
      <c r="E17" s="112"/>
      <c r="F17" s="112"/>
      <c r="G17" s="112"/>
      <c r="H17" s="112"/>
      <c r="I17" s="112"/>
      <c r="J17" s="112"/>
      <c r="K17" s="20"/>
      <c r="L17" s="47"/>
      <c r="M17" s="47"/>
      <c r="N17" s="47"/>
      <c r="P17" s="8"/>
      <c r="R17" s="120"/>
      <c r="S17" s="8"/>
      <c r="T17" s="8"/>
      <c r="U17" s="8"/>
      <c r="V17" s="8"/>
    </row>
    <row r="18" spans="1:22" s="113" customFormat="1" ht="18" customHeight="1" x14ac:dyDescent="0.35">
      <c r="A18" s="17"/>
      <c r="B18" s="275" t="s">
        <v>592</v>
      </c>
      <c r="C18" s="18"/>
      <c r="D18" s="112"/>
      <c r="E18" s="112"/>
      <c r="F18" s="112"/>
      <c r="G18" s="112"/>
      <c r="H18" s="112"/>
      <c r="I18" s="112"/>
      <c r="J18" s="112"/>
      <c r="K18" s="20"/>
      <c r="L18" s="47"/>
      <c r="M18" s="47"/>
      <c r="N18" s="47"/>
      <c r="P18" s="8"/>
      <c r="R18" s="120"/>
      <c r="S18" s="8"/>
      <c r="T18" s="8"/>
      <c r="U18" s="8"/>
      <c r="V18" s="8"/>
    </row>
    <row r="19" spans="1:22" s="113" customFormat="1" ht="18" customHeight="1" x14ac:dyDescent="0.35">
      <c r="A19" s="17"/>
      <c r="B19" s="274" t="s">
        <v>593</v>
      </c>
      <c r="C19" s="109"/>
      <c r="D19" s="302"/>
      <c r="E19" s="303"/>
      <c r="F19" s="303"/>
      <c r="G19" s="303"/>
      <c r="H19" s="303"/>
      <c r="I19" s="303"/>
      <c r="J19" s="304"/>
      <c r="K19" s="20"/>
      <c r="L19" s="47"/>
      <c r="M19" s="47"/>
      <c r="N19" s="47"/>
      <c r="P19" s="8"/>
      <c r="R19" s="120"/>
      <c r="S19" s="8"/>
      <c r="T19" s="8"/>
      <c r="U19" s="8"/>
      <c r="V19" s="8"/>
    </row>
    <row r="20" spans="1:22" s="113" customFormat="1" ht="18" customHeight="1" x14ac:dyDescent="0.35">
      <c r="A20" s="17"/>
      <c r="B20" s="274" t="s">
        <v>594</v>
      </c>
      <c r="C20" s="109"/>
      <c r="D20" s="302"/>
      <c r="E20" s="303"/>
      <c r="F20" s="303"/>
      <c r="G20" s="303"/>
      <c r="H20" s="303"/>
      <c r="I20" s="303"/>
      <c r="J20" s="304"/>
      <c r="K20" s="20"/>
      <c r="L20" s="47"/>
      <c r="M20" s="47"/>
      <c r="N20" s="47"/>
      <c r="P20" s="8"/>
      <c r="R20" s="120"/>
      <c r="S20" s="8"/>
      <c r="T20" s="8"/>
      <c r="U20" s="8"/>
      <c r="V20" s="8"/>
    </row>
    <row r="21" spans="1:22" s="113" customFormat="1" ht="18" customHeight="1" x14ac:dyDescent="0.35">
      <c r="A21" s="17"/>
      <c r="B21" s="273" t="s">
        <v>595</v>
      </c>
      <c r="C21" s="109"/>
      <c r="D21" s="302"/>
      <c r="E21" s="303"/>
      <c r="F21" s="303"/>
      <c r="G21" s="303"/>
      <c r="H21" s="303"/>
      <c r="I21" s="303"/>
      <c r="J21" s="304"/>
      <c r="K21" s="20"/>
      <c r="L21" s="47"/>
      <c r="M21" s="47"/>
      <c r="N21" s="47"/>
      <c r="P21" s="8"/>
      <c r="R21" s="120"/>
      <c r="S21" s="8"/>
      <c r="T21" s="8"/>
      <c r="U21" s="8"/>
      <c r="V21" s="8"/>
    </row>
    <row r="22" spans="1:22" s="113" customFormat="1" ht="18" customHeight="1" x14ac:dyDescent="0.35">
      <c r="A22" s="17"/>
      <c r="B22" s="274" t="s">
        <v>337</v>
      </c>
      <c r="C22" s="109"/>
      <c r="D22" s="302"/>
      <c r="E22" s="303"/>
      <c r="F22" s="303"/>
      <c r="G22" s="303"/>
      <c r="H22" s="303"/>
      <c r="I22" s="303"/>
      <c r="J22" s="304"/>
      <c r="K22" s="20"/>
      <c r="L22" s="47"/>
      <c r="M22" s="47"/>
      <c r="N22" s="47"/>
      <c r="P22" s="8"/>
      <c r="R22" s="120"/>
      <c r="S22" s="8"/>
      <c r="T22" s="8"/>
      <c r="U22" s="8"/>
      <c r="V22" s="8"/>
    </row>
    <row r="23" spans="1:22" s="113" customFormat="1" ht="10" customHeight="1" x14ac:dyDescent="0.35">
      <c r="A23" s="22"/>
      <c r="B23" s="23"/>
      <c r="C23" s="23"/>
      <c r="D23" s="23"/>
      <c r="E23" s="23"/>
      <c r="F23" s="23"/>
      <c r="G23" s="23"/>
      <c r="H23" s="23"/>
      <c r="I23" s="23"/>
      <c r="J23" s="23"/>
      <c r="K23" s="24"/>
      <c r="L23" s="47"/>
      <c r="M23" s="47"/>
      <c r="N23" s="47"/>
      <c r="P23" s="8"/>
      <c r="R23" s="120"/>
      <c r="S23" s="8"/>
      <c r="T23" s="8"/>
      <c r="U23" s="8"/>
      <c r="V23" s="8"/>
    </row>
    <row r="24" spans="1:22" s="113" customFormat="1" ht="10" customHeight="1" x14ac:dyDescent="0.35">
      <c r="A24" s="8"/>
      <c r="B24" s="8"/>
      <c r="C24" s="8"/>
      <c r="D24" s="8"/>
      <c r="E24" s="8"/>
      <c r="F24" s="8"/>
      <c r="G24" s="8"/>
      <c r="H24" s="8"/>
      <c r="I24" s="8"/>
      <c r="J24" s="8"/>
      <c r="L24" s="47"/>
      <c r="M24" s="47"/>
      <c r="N24" s="47"/>
      <c r="P24" s="8"/>
      <c r="R24" s="124"/>
      <c r="S24" s="8"/>
      <c r="T24" s="8"/>
      <c r="U24" s="8"/>
      <c r="V24" s="8"/>
    </row>
    <row r="25" spans="1:22" ht="10" customHeight="1" x14ac:dyDescent="0.35">
      <c r="A25" s="14"/>
      <c r="B25" s="15"/>
      <c r="C25" s="15"/>
      <c r="D25" s="15"/>
      <c r="E25" s="15"/>
      <c r="F25" s="15"/>
      <c r="G25" s="15"/>
      <c r="H25" s="15"/>
      <c r="I25" s="15"/>
      <c r="J25" s="15"/>
      <c r="K25" s="16"/>
      <c r="Q25" s="113"/>
      <c r="R25" s="11"/>
    </row>
    <row r="26" spans="1:22" ht="18" customHeight="1" x14ac:dyDescent="0.35">
      <c r="A26" s="17"/>
      <c r="B26" s="277" t="s">
        <v>604</v>
      </c>
      <c r="C26" s="18"/>
      <c r="D26" s="112"/>
      <c r="E26" s="112"/>
      <c r="F26" s="112"/>
      <c r="G26" s="112"/>
      <c r="H26" s="112"/>
      <c r="I26" s="112"/>
      <c r="J26" s="112"/>
      <c r="K26" s="20"/>
      <c r="Q26" s="45"/>
      <c r="R26" s="46"/>
    </row>
    <row r="27" spans="1:22" ht="18" customHeight="1" x14ac:dyDescent="0.35">
      <c r="A27" s="17"/>
      <c r="B27" s="217" t="s">
        <v>588</v>
      </c>
      <c r="C27" s="109"/>
      <c r="D27" s="353"/>
      <c r="E27" s="353"/>
      <c r="F27" s="353"/>
      <c r="G27" s="353"/>
      <c r="H27" s="353"/>
      <c r="I27" s="353"/>
      <c r="J27" s="353"/>
      <c r="K27" s="20"/>
      <c r="Q27" s="113"/>
      <c r="R27" s="11"/>
    </row>
    <row r="28" spans="1:22" ht="10" customHeight="1" x14ac:dyDescent="0.35">
      <c r="A28" s="17"/>
      <c r="B28" s="19"/>
      <c r="C28" s="19"/>
      <c r="D28" s="19"/>
      <c r="E28" s="19"/>
      <c r="F28" s="19"/>
      <c r="G28" s="19"/>
      <c r="H28" s="19"/>
      <c r="I28" s="19"/>
      <c r="J28" s="19"/>
      <c r="K28" s="20"/>
    </row>
    <row r="29" spans="1:22" ht="18" customHeight="1" x14ac:dyDescent="0.35">
      <c r="A29" s="17"/>
      <c r="B29" s="277" t="s">
        <v>591</v>
      </c>
      <c r="C29" s="18"/>
      <c r="D29" s="355" t="s">
        <v>558</v>
      </c>
      <c r="E29" s="355"/>
      <c r="F29" s="355"/>
      <c r="G29" s="19"/>
      <c r="H29" s="44"/>
      <c r="I29" s="19"/>
      <c r="J29" s="30" t="s">
        <v>586</v>
      </c>
      <c r="K29" s="20"/>
    </row>
    <row r="30" spans="1:22" ht="18" customHeight="1" x14ac:dyDescent="0.35">
      <c r="A30" s="17"/>
      <c r="B30" s="125"/>
      <c r="C30" s="276" t="s">
        <v>589</v>
      </c>
      <c r="D30" s="192"/>
      <c r="E30" s="121" t="s">
        <v>590</v>
      </c>
      <c r="F30" s="192"/>
      <c r="G30" s="153"/>
      <c r="H30" s="69"/>
      <c r="I30" s="123"/>
      <c r="J30" s="42">
        <f>ROUND(((F30-D30)/30.4),0)</f>
        <v>0</v>
      </c>
      <c r="K30" s="20"/>
      <c r="O30" s="47"/>
    </row>
    <row r="31" spans="1:22" ht="18" customHeight="1" x14ac:dyDescent="0.35">
      <c r="A31" s="17"/>
      <c r="B31" s="125"/>
      <c r="C31" s="276" t="s">
        <v>589</v>
      </c>
      <c r="D31" s="192"/>
      <c r="E31" s="121" t="s">
        <v>590</v>
      </c>
      <c r="F31" s="192"/>
      <c r="G31" s="153"/>
      <c r="H31" s="69"/>
      <c r="I31" s="123"/>
      <c r="J31" s="42">
        <f>ROUND(((F31-D31)/30.4),0)</f>
        <v>0</v>
      </c>
      <c r="K31" s="20"/>
      <c r="O31" s="47"/>
    </row>
    <row r="32" spans="1:22" ht="10" customHeight="1" x14ac:dyDescent="0.35">
      <c r="A32" s="17"/>
      <c r="B32" s="109"/>
      <c r="C32" s="109"/>
      <c r="D32" s="82"/>
      <c r="E32" s="112"/>
      <c r="F32" s="112"/>
      <c r="G32" s="112"/>
      <c r="H32" s="112"/>
      <c r="I32" s="112"/>
      <c r="J32" s="112"/>
      <c r="K32" s="20"/>
    </row>
    <row r="33" spans="1:15" ht="18" customHeight="1" x14ac:dyDescent="0.35">
      <c r="A33" s="17"/>
      <c r="B33" s="275" t="s">
        <v>592</v>
      </c>
      <c r="C33" s="18"/>
      <c r="D33" s="112"/>
      <c r="E33" s="112"/>
      <c r="F33" s="112"/>
      <c r="G33" s="112"/>
      <c r="H33" s="112"/>
      <c r="I33" s="112"/>
      <c r="J33" s="112"/>
      <c r="K33" s="20"/>
    </row>
    <row r="34" spans="1:15" ht="18" customHeight="1" x14ac:dyDescent="0.35">
      <c r="A34" s="17"/>
      <c r="B34" s="274" t="s">
        <v>593</v>
      </c>
      <c r="C34" s="109"/>
      <c r="D34" s="300"/>
      <c r="E34" s="300"/>
      <c r="F34" s="300"/>
      <c r="G34" s="300"/>
      <c r="H34" s="300"/>
      <c r="I34" s="300"/>
      <c r="J34" s="300"/>
      <c r="K34" s="20"/>
    </row>
    <row r="35" spans="1:15" ht="18" customHeight="1" x14ac:dyDescent="0.35">
      <c r="A35" s="17"/>
      <c r="B35" s="274" t="s">
        <v>594</v>
      </c>
      <c r="C35" s="109"/>
      <c r="D35" s="300"/>
      <c r="E35" s="300"/>
      <c r="F35" s="300"/>
      <c r="G35" s="300"/>
      <c r="H35" s="300"/>
      <c r="I35" s="300"/>
      <c r="J35" s="300"/>
      <c r="K35" s="20"/>
    </row>
    <row r="36" spans="1:15" ht="18" customHeight="1" x14ac:dyDescent="0.35">
      <c r="A36" s="17"/>
      <c r="B36" s="273" t="s">
        <v>595</v>
      </c>
      <c r="C36" s="109"/>
      <c r="D36" s="300"/>
      <c r="E36" s="300"/>
      <c r="F36" s="300"/>
      <c r="G36" s="300"/>
      <c r="H36" s="300"/>
      <c r="I36" s="300"/>
      <c r="J36" s="300"/>
      <c r="K36" s="20"/>
    </row>
    <row r="37" spans="1:15" ht="18" customHeight="1" x14ac:dyDescent="0.35">
      <c r="A37" s="17"/>
      <c r="B37" s="274" t="s">
        <v>337</v>
      </c>
      <c r="C37" s="109"/>
      <c r="D37" s="300"/>
      <c r="E37" s="300"/>
      <c r="F37" s="300"/>
      <c r="G37" s="300"/>
      <c r="H37" s="300"/>
      <c r="I37" s="300"/>
      <c r="J37" s="300"/>
      <c r="K37" s="20"/>
    </row>
    <row r="38" spans="1:15" ht="10" customHeight="1" x14ac:dyDescent="0.35">
      <c r="A38" s="22"/>
      <c r="B38" s="23"/>
      <c r="C38" s="23"/>
      <c r="D38" s="23"/>
      <c r="E38" s="23"/>
      <c r="F38" s="23"/>
      <c r="G38" s="23"/>
      <c r="H38" s="23"/>
      <c r="I38" s="23"/>
      <c r="J38" s="23"/>
      <c r="K38" s="24"/>
    </row>
    <row r="39" spans="1:15" ht="10" customHeight="1" x14ac:dyDescent="0.35"/>
    <row r="40" spans="1:15" ht="10" customHeight="1" x14ac:dyDescent="0.35">
      <c r="A40" s="14"/>
      <c r="B40" s="15"/>
      <c r="C40" s="15"/>
      <c r="D40" s="15"/>
      <c r="E40" s="15"/>
      <c r="F40" s="15"/>
      <c r="G40" s="15"/>
      <c r="H40" s="15"/>
      <c r="I40" s="15"/>
      <c r="J40" s="15"/>
      <c r="K40" s="16"/>
    </row>
    <row r="41" spans="1:15" ht="18" customHeight="1" x14ac:dyDescent="0.35">
      <c r="A41" s="17"/>
      <c r="B41" s="277" t="s">
        <v>603</v>
      </c>
      <c r="C41" s="18"/>
      <c r="D41" s="112"/>
      <c r="E41" s="112"/>
      <c r="F41" s="112"/>
      <c r="G41" s="112"/>
      <c r="H41" s="112"/>
      <c r="I41" s="112"/>
      <c r="J41" s="112"/>
      <c r="K41" s="20"/>
    </row>
    <row r="42" spans="1:15" ht="18" customHeight="1" x14ac:dyDescent="0.35">
      <c r="A42" s="17"/>
      <c r="B42" s="217" t="s">
        <v>588</v>
      </c>
      <c r="C42" s="109"/>
      <c r="D42" s="353"/>
      <c r="E42" s="353"/>
      <c r="F42" s="353"/>
      <c r="G42" s="353"/>
      <c r="H42" s="353"/>
      <c r="I42" s="353"/>
      <c r="J42" s="353"/>
      <c r="K42" s="20"/>
    </row>
    <row r="43" spans="1:15" ht="10" customHeight="1" x14ac:dyDescent="0.35">
      <c r="A43" s="17"/>
      <c r="B43" s="19"/>
      <c r="C43" s="19"/>
      <c r="D43" s="19"/>
      <c r="E43" s="19"/>
      <c r="F43" s="19"/>
      <c r="G43" s="19"/>
      <c r="H43" s="19"/>
      <c r="I43" s="19"/>
      <c r="J43" s="19"/>
      <c r="K43" s="20"/>
    </row>
    <row r="44" spans="1:15" ht="18" customHeight="1" x14ac:dyDescent="0.35">
      <c r="A44" s="17"/>
      <c r="B44" s="277" t="s">
        <v>591</v>
      </c>
      <c r="C44" s="18"/>
      <c r="D44" s="355" t="s">
        <v>558</v>
      </c>
      <c r="E44" s="355"/>
      <c r="F44" s="355"/>
      <c r="G44" s="19"/>
      <c r="H44" s="44"/>
      <c r="I44" s="19"/>
      <c r="J44" s="30" t="s">
        <v>586</v>
      </c>
      <c r="K44" s="20"/>
    </row>
    <row r="45" spans="1:15" ht="18" customHeight="1" x14ac:dyDescent="0.35">
      <c r="A45" s="17"/>
      <c r="B45" s="125"/>
      <c r="C45" s="276" t="s">
        <v>589</v>
      </c>
      <c r="D45" s="192"/>
      <c r="E45" s="121" t="s">
        <v>590</v>
      </c>
      <c r="F45" s="192"/>
      <c r="G45" s="153"/>
      <c r="H45" s="69"/>
      <c r="I45" s="123"/>
      <c r="J45" s="42">
        <f>ROUND(((F45-D45)/30.4),0)</f>
        <v>0</v>
      </c>
      <c r="K45" s="20"/>
      <c r="O45" s="47"/>
    </row>
    <row r="46" spans="1:15" ht="18" customHeight="1" x14ac:dyDescent="0.35">
      <c r="A46" s="17"/>
      <c r="B46" s="125"/>
      <c r="C46" s="276" t="s">
        <v>589</v>
      </c>
      <c r="D46" s="192"/>
      <c r="E46" s="121" t="s">
        <v>590</v>
      </c>
      <c r="F46" s="192"/>
      <c r="G46" s="153"/>
      <c r="H46" s="69"/>
      <c r="I46" s="123"/>
      <c r="J46" s="42">
        <f>ROUND(((F46-D46)/30.4),0)</f>
        <v>0</v>
      </c>
      <c r="K46" s="20"/>
      <c r="O46" s="47"/>
    </row>
    <row r="47" spans="1:15" ht="10" customHeight="1" x14ac:dyDescent="0.35">
      <c r="A47" s="17"/>
      <c r="B47" s="109"/>
      <c r="C47" s="109"/>
      <c r="D47" s="82"/>
      <c r="E47" s="112"/>
      <c r="F47" s="112"/>
      <c r="G47" s="112"/>
      <c r="H47" s="112"/>
      <c r="I47" s="112"/>
      <c r="J47" s="112"/>
      <c r="K47" s="20"/>
    </row>
    <row r="48" spans="1:15" ht="18" customHeight="1" x14ac:dyDescent="0.35">
      <c r="A48" s="17"/>
      <c r="B48" s="275" t="s">
        <v>592</v>
      </c>
      <c r="C48" s="18"/>
      <c r="D48" s="112"/>
      <c r="E48" s="112"/>
      <c r="F48" s="112"/>
      <c r="G48" s="112"/>
      <c r="H48" s="112"/>
      <c r="I48" s="112"/>
      <c r="J48" s="112"/>
      <c r="K48" s="20"/>
    </row>
    <row r="49" spans="1:15" ht="18" customHeight="1" x14ac:dyDescent="0.35">
      <c r="A49" s="17"/>
      <c r="B49" s="274" t="s">
        <v>593</v>
      </c>
      <c r="C49" s="109"/>
      <c r="D49" s="300"/>
      <c r="E49" s="300"/>
      <c r="F49" s="300"/>
      <c r="G49" s="300"/>
      <c r="H49" s="300"/>
      <c r="I49" s="300"/>
      <c r="J49" s="300"/>
      <c r="K49" s="20"/>
    </row>
    <row r="50" spans="1:15" ht="18" customHeight="1" x14ac:dyDescent="0.35">
      <c r="A50" s="17"/>
      <c r="B50" s="274" t="s">
        <v>594</v>
      </c>
      <c r="C50" s="109"/>
      <c r="D50" s="300"/>
      <c r="E50" s="300"/>
      <c r="F50" s="300"/>
      <c r="G50" s="300"/>
      <c r="H50" s="300"/>
      <c r="I50" s="300"/>
      <c r="J50" s="300"/>
      <c r="K50" s="20"/>
    </row>
    <row r="51" spans="1:15" ht="18" customHeight="1" x14ac:dyDescent="0.35">
      <c r="A51" s="17"/>
      <c r="B51" s="273" t="s">
        <v>595</v>
      </c>
      <c r="C51" s="109"/>
      <c r="D51" s="300"/>
      <c r="E51" s="300"/>
      <c r="F51" s="300"/>
      <c r="G51" s="300"/>
      <c r="H51" s="300"/>
      <c r="I51" s="300"/>
      <c r="J51" s="300"/>
      <c r="K51" s="20"/>
    </row>
    <row r="52" spans="1:15" ht="18" customHeight="1" x14ac:dyDescent="0.35">
      <c r="A52" s="17"/>
      <c r="B52" s="274" t="s">
        <v>337</v>
      </c>
      <c r="C52" s="109"/>
      <c r="D52" s="300"/>
      <c r="E52" s="300"/>
      <c r="F52" s="300"/>
      <c r="G52" s="300"/>
      <c r="H52" s="300"/>
      <c r="I52" s="300"/>
      <c r="J52" s="300"/>
      <c r="K52" s="20"/>
    </row>
    <row r="53" spans="1:15" ht="10" customHeight="1" x14ac:dyDescent="0.35">
      <c r="A53" s="22"/>
      <c r="B53" s="23"/>
      <c r="C53" s="23"/>
      <c r="D53" s="23"/>
      <c r="E53" s="23"/>
      <c r="F53" s="23"/>
      <c r="G53" s="23"/>
      <c r="H53" s="23"/>
      <c r="I53" s="23"/>
      <c r="J53" s="23"/>
      <c r="K53" s="24"/>
    </row>
    <row r="54" spans="1:15" ht="10" customHeight="1" x14ac:dyDescent="0.35"/>
    <row r="55" spans="1:15" ht="10" customHeight="1" x14ac:dyDescent="0.35">
      <c r="A55" s="14"/>
      <c r="B55" s="15"/>
      <c r="C55" s="15"/>
      <c r="D55" s="15"/>
      <c r="E55" s="15"/>
      <c r="F55" s="15"/>
      <c r="G55" s="15"/>
      <c r="H55" s="15"/>
      <c r="I55" s="15"/>
      <c r="J55" s="15"/>
      <c r="K55" s="16"/>
    </row>
    <row r="56" spans="1:15" ht="18" customHeight="1" x14ac:dyDescent="0.35">
      <c r="A56" s="17"/>
      <c r="B56" s="277" t="s">
        <v>602</v>
      </c>
      <c r="C56" s="18"/>
      <c r="D56" s="112"/>
      <c r="E56" s="112"/>
      <c r="F56" s="112"/>
      <c r="G56" s="112"/>
      <c r="H56" s="112"/>
      <c r="I56" s="112"/>
      <c r="J56" s="112"/>
      <c r="K56" s="20"/>
    </row>
    <row r="57" spans="1:15" ht="18" customHeight="1" x14ac:dyDescent="0.35">
      <c r="A57" s="17"/>
      <c r="B57" s="217" t="s">
        <v>588</v>
      </c>
      <c r="C57" s="109"/>
      <c r="D57" s="353"/>
      <c r="E57" s="353"/>
      <c r="F57" s="353"/>
      <c r="G57" s="353"/>
      <c r="H57" s="353"/>
      <c r="I57" s="353"/>
      <c r="J57" s="353"/>
      <c r="K57" s="20"/>
    </row>
    <row r="58" spans="1:15" ht="10" customHeight="1" x14ac:dyDescent="0.35">
      <c r="A58" s="17"/>
      <c r="B58" s="19"/>
      <c r="C58" s="19"/>
      <c r="D58" s="19"/>
      <c r="E58" s="19"/>
      <c r="F58" s="19"/>
      <c r="G58" s="19"/>
      <c r="H58" s="19"/>
      <c r="I58" s="19"/>
      <c r="J58" s="19"/>
      <c r="K58" s="20"/>
    </row>
    <row r="59" spans="1:15" ht="18" customHeight="1" x14ac:dyDescent="0.35">
      <c r="A59" s="17"/>
      <c r="B59" s="277" t="s">
        <v>591</v>
      </c>
      <c r="C59" s="18"/>
      <c r="D59" s="355" t="s">
        <v>558</v>
      </c>
      <c r="E59" s="355"/>
      <c r="F59" s="355"/>
      <c r="G59" s="19"/>
      <c r="H59" s="44"/>
      <c r="I59" s="19"/>
      <c r="J59" s="30" t="s">
        <v>586</v>
      </c>
      <c r="K59" s="20"/>
    </row>
    <row r="60" spans="1:15" ht="18" customHeight="1" x14ac:dyDescent="0.35">
      <c r="A60" s="17"/>
      <c r="B60" s="125"/>
      <c r="C60" s="276" t="s">
        <v>589</v>
      </c>
      <c r="D60" s="192"/>
      <c r="E60" s="121" t="s">
        <v>590</v>
      </c>
      <c r="F60" s="192"/>
      <c r="G60" s="153"/>
      <c r="H60" s="69"/>
      <c r="I60" s="123"/>
      <c r="J60" s="42">
        <f>ROUND(((F60-D60)/30.4),0)</f>
        <v>0</v>
      </c>
      <c r="K60" s="20"/>
      <c r="O60" s="47"/>
    </row>
    <row r="61" spans="1:15" ht="18" customHeight="1" x14ac:dyDescent="0.35">
      <c r="A61" s="17"/>
      <c r="B61" s="125"/>
      <c r="C61" s="276" t="s">
        <v>589</v>
      </c>
      <c r="D61" s="192"/>
      <c r="E61" s="121" t="s">
        <v>590</v>
      </c>
      <c r="F61" s="192"/>
      <c r="G61" s="153"/>
      <c r="H61" s="69"/>
      <c r="I61" s="123"/>
      <c r="J61" s="42">
        <f>ROUND(((F61-D61)/30.4),0)</f>
        <v>0</v>
      </c>
      <c r="K61" s="20"/>
      <c r="O61" s="47"/>
    </row>
    <row r="62" spans="1:15" ht="10" customHeight="1" x14ac:dyDescent="0.35">
      <c r="A62" s="17"/>
      <c r="B62" s="109"/>
      <c r="C62" s="109"/>
      <c r="D62" s="82"/>
      <c r="E62" s="112"/>
      <c r="F62" s="112"/>
      <c r="G62" s="112"/>
      <c r="H62" s="112"/>
      <c r="I62" s="112"/>
      <c r="J62" s="112"/>
      <c r="K62" s="20"/>
    </row>
    <row r="63" spans="1:15" ht="18" customHeight="1" x14ac:dyDescent="0.35">
      <c r="A63" s="17"/>
      <c r="B63" s="275" t="s">
        <v>592</v>
      </c>
      <c r="C63" s="18"/>
      <c r="D63" s="112"/>
      <c r="E63" s="112"/>
      <c r="F63" s="112"/>
      <c r="G63" s="112"/>
      <c r="H63" s="112"/>
      <c r="I63" s="112"/>
      <c r="J63" s="112"/>
      <c r="K63" s="20"/>
    </row>
    <row r="64" spans="1:15" ht="18" customHeight="1" x14ac:dyDescent="0.35">
      <c r="A64" s="17"/>
      <c r="B64" s="274" t="s">
        <v>593</v>
      </c>
      <c r="C64" s="109"/>
      <c r="D64" s="300"/>
      <c r="E64" s="300"/>
      <c r="F64" s="300"/>
      <c r="G64" s="300"/>
      <c r="H64" s="300"/>
      <c r="I64" s="300"/>
      <c r="J64" s="300"/>
      <c r="K64" s="20"/>
    </row>
    <row r="65" spans="1:15" ht="18" customHeight="1" x14ac:dyDescent="0.35">
      <c r="A65" s="17"/>
      <c r="B65" s="274" t="s">
        <v>594</v>
      </c>
      <c r="C65" s="109"/>
      <c r="D65" s="300"/>
      <c r="E65" s="300"/>
      <c r="F65" s="300"/>
      <c r="G65" s="300"/>
      <c r="H65" s="300"/>
      <c r="I65" s="300"/>
      <c r="J65" s="300"/>
      <c r="K65" s="20"/>
    </row>
    <row r="66" spans="1:15" ht="18" customHeight="1" x14ac:dyDescent="0.35">
      <c r="A66" s="17"/>
      <c r="B66" s="273" t="s">
        <v>595</v>
      </c>
      <c r="C66" s="109"/>
      <c r="D66" s="300"/>
      <c r="E66" s="300"/>
      <c r="F66" s="300"/>
      <c r="G66" s="300"/>
      <c r="H66" s="300"/>
      <c r="I66" s="300"/>
      <c r="J66" s="300"/>
      <c r="K66" s="20"/>
    </row>
    <row r="67" spans="1:15" ht="18" customHeight="1" x14ac:dyDescent="0.35">
      <c r="A67" s="17"/>
      <c r="B67" s="274" t="s">
        <v>337</v>
      </c>
      <c r="C67" s="109"/>
      <c r="D67" s="300"/>
      <c r="E67" s="300"/>
      <c r="F67" s="300"/>
      <c r="G67" s="300"/>
      <c r="H67" s="300"/>
      <c r="I67" s="300"/>
      <c r="J67" s="300"/>
      <c r="K67" s="20"/>
    </row>
    <row r="68" spans="1:15" ht="10" customHeight="1" x14ac:dyDescent="0.35">
      <c r="A68" s="22"/>
      <c r="B68" s="23"/>
      <c r="C68" s="23"/>
      <c r="D68" s="23"/>
      <c r="E68" s="23"/>
      <c r="F68" s="23"/>
      <c r="G68" s="23"/>
      <c r="H68" s="23"/>
      <c r="I68" s="23"/>
      <c r="J68" s="23"/>
      <c r="K68" s="24"/>
    </row>
    <row r="69" spans="1:15" ht="10" customHeight="1" x14ac:dyDescent="0.35"/>
    <row r="70" spans="1:15" ht="10" customHeight="1" x14ac:dyDescent="0.35">
      <c r="A70" s="14"/>
      <c r="B70" s="15"/>
      <c r="C70" s="15"/>
      <c r="D70" s="15"/>
      <c r="E70" s="15"/>
      <c r="F70" s="15"/>
      <c r="G70" s="15"/>
      <c r="H70" s="15"/>
      <c r="I70" s="15"/>
      <c r="J70" s="15"/>
      <c r="K70" s="16"/>
    </row>
    <row r="71" spans="1:15" ht="18" customHeight="1" x14ac:dyDescent="0.35">
      <c r="A71" s="17"/>
      <c r="B71" s="277" t="s">
        <v>601</v>
      </c>
      <c r="C71" s="18"/>
      <c r="D71" s="112"/>
      <c r="E71" s="112"/>
      <c r="F71" s="112"/>
      <c r="G71" s="112"/>
      <c r="H71" s="112"/>
      <c r="I71" s="112"/>
      <c r="J71" s="112"/>
      <c r="K71" s="20"/>
    </row>
    <row r="72" spans="1:15" ht="18" customHeight="1" x14ac:dyDescent="0.35">
      <c r="A72" s="17"/>
      <c r="B72" s="217" t="s">
        <v>588</v>
      </c>
      <c r="C72" s="109"/>
      <c r="D72" s="353"/>
      <c r="E72" s="353"/>
      <c r="F72" s="353"/>
      <c r="G72" s="353"/>
      <c r="H72" s="353"/>
      <c r="I72" s="353"/>
      <c r="J72" s="353"/>
      <c r="K72" s="20"/>
    </row>
    <row r="73" spans="1:15" ht="10" customHeight="1" x14ac:dyDescent="0.35">
      <c r="A73" s="17"/>
      <c r="B73" s="19"/>
      <c r="C73" s="19"/>
      <c r="D73" s="19"/>
      <c r="E73" s="19"/>
      <c r="F73" s="19"/>
      <c r="G73" s="19"/>
      <c r="H73" s="19"/>
      <c r="I73" s="19"/>
      <c r="J73" s="19"/>
      <c r="K73" s="20"/>
    </row>
    <row r="74" spans="1:15" ht="18" customHeight="1" x14ac:dyDescent="0.35">
      <c r="A74" s="17"/>
      <c r="B74" s="277" t="s">
        <v>591</v>
      </c>
      <c r="C74" s="18"/>
      <c r="D74" s="355" t="s">
        <v>558</v>
      </c>
      <c r="E74" s="355"/>
      <c r="F74" s="355"/>
      <c r="G74" s="19"/>
      <c r="H74" s="44"/>
      <c r="I74" s="19"/>
      <c r="J74" s="30" t="s">
        <v>586</v>
      </c>
      <c r="K74" s="20"/>
    </row>
    <row r="75" spans="1:15" ht="18" customHeight="1" x14ac:dyDescent="0.35">
      <c r="A75" s="17"/>
      <c r="B75" s="125"/>
      <c r="C75" s="276" t="s">
        <v>589</v>
      </c>
      <c r="D75" s="192"/>
      <c r="E75" s="121" t="s">
        <v>590</v>
      </c>
      <c r="F75" s="192"/>
      <c r="G75" s="153"/>
      <c r="H75" s="69"/>
      <c r="I75" s="123"/>
      <c r="J75" s="42">
        <f>ROUND(((F75-D75)/30.4),0)</f>
        <v>0</v>
      </c>
      <c r="K75" s="20"/>
      <c r="O75" s="47"/>
    </row>
    <row r="76" spans="1:15" ht="18" customHeight="1" x14ac:dyDescent="0.35">
      <c r="A76" s="17"/>
      <c r="B76" s="125"/>
      <c r="C76" s="276" t="s">
        <v>589</v>
      </c>
      <c r="D76" s="192"/>
      <c r="E76" s="121" t="s">
        <v>590</v>
      </c>
      <c r="F76" s="192"/>
      <c r="G76" s="153"/>
      <c r="H76" s="69"/>
      <c r="I76" s="123"/>
      <c r="J76" s="42">
        <f>ROUND(((F76-D76)/30.4),0)</f>
        <v>0</v>
      </c>
      <c r="K76" s="20"/>
      <c r="O76" s="47"/>
    </row>
    <row r="77" spans="1:15" ht="10" customHeight="1" x14ac:dyDescent="0.35">
      <c r="A77" s="17"/>
      <c r="B77" s="109"/>
      <c r="C77" s="109"/>
      <c r="D77" s="82"/>
      <c r="E77" s="112"/>
      <c r="F77" s="112"/>
      <c r="G77" s="112"/>
      <c r="H77" s="112"/>
      <c r="I77" s="112"/>
      <c r="J77" s="112"/>
      <c r="K77" s="20"/>
    </row>
    <row r="78" spans="1:15" ht="18" customHeight="1" x14ac:dyDescent="0.35">
      <c r="A78" s="17"/>
      <c r="B78" s="275" t="s">
        <v>592</v>
      </c>
      <c r="C78" s="18"/>
      <c r="D78" s="112"/>
      <c r="E78" s="112"/>
      <c r="F78" s="112"/>
      <c r="G78" s="112"/>
      <c r="H78" s="112"/>
      <c r="I78" s="112"/>
      <c r="J78" s="112"/>
      <c r="K78" s="20"/>
    </row>
    <row r="79" spans="1:15" ht="18" customHeight="1" x14ac:dyDescent="0.35">
      <c r="A79" s="17"/>
      <c r="B79" s="274" t="s">
        <v>593</v>
      </c>
      <c r="C79" s="109"/>
      <c r="D79" s="300"/>
      <c r="E79" s="300"/>
      <c r="F79" s="300"/>
      <c r="G79" s="300"/>
      <c r="H79" s="300"/>
      <c r="I79" s="300"/>
      <c r="J79" s="300"/>
      <c r="K79" s="20"/>
    </row>
    <row r="80" spans="1:15" ht="18" customHeight="1" x14ac:dyDescent="0.35">
      <c r="A80" s="17"/>
      <c r="B80" s="274" t="s">
        <v>594</v>
      </c>
      <c r="C80" s="109"/>
      <c r="D80" s="300"/>
      <c r="E80" s="300"/>
      <c r="F80" s="300"/>
      <c r="G80" s="300"/>
      <c r="H80" s="300"/>
      <c r="I80" s="300"/>
      <c r="J80" s="300"/>
      <c r="K80" s="20"/>
    </row>
    <row r="81" spans="1:15" ht="18" customHeight="1" x14ac:dyDescent="0.35">
      <c r="A81" s="17"/>
      <c r="B81" s="273" t="s">
        <v>595</v>
      </c>
      <c r="C81" s="109"/>
      <c r="D81" s="300"/>
      <c r="E81" s="300"/>
      <c r="F81" s="300"/>
      <c r="G81" s="300"/>
      <c r="H81" s="300"/>
      <c r="I81" s="300"/>
      <c r="J81" s="300"/>
      <c r="K81" s="20"/>
    </row>
    <row r="82" spans="1:15" ht="18" customHeight="1" x14ac:dyDescent="0.35">
      <c r="A82" s="17"/>
      <c r="B82" s="274" t="s">
        <v>337</v>
      </c>
      <c r="C82" s="109"/>
      <c r="D82" s="300"/>
      <c r="E82" s="300"/>
      <c r="F82" s="300"/>
      <c r="G82" s="300"/>
      <c r="H82" s="300"/>
      <c r="I82" s="300"/>
      <c r="J82" s="300"/>
      <c r="K82" s="20"/>
    </row>
    <row r="83" spans="1:15" ht="10" customHeight="1" x14ac:dyDescent="0.35">
      <c r="A83" s="22"/>
      <c r="B83" s="23"/>
      <c r="C83" s="23"/>
      <c r="D83" s="23"/>
      <c r="E83" s="23"/>
      <c r="F83" s="23"/>
      <c r="G83" s="23"/>
      <c r="H83" s="23"/>
      <c r="I83" s="23"/>
      <c r="J83" s="23"/>
      <c r="K83" s="24"/>
    </row>
    <row r="84" spans="1:15" ht="10" customHeight="1" x14ac:dyDescent="0.35"/>
    <row r="85" spans="1:15" ht="10" customHeight="1" x14ac:dyDescent="0.35">
      <c r="A85" s="14"/>
      <c r="B85" s="15"/>
      <c r="C85" s="15"/>
      <c r="D85" s="15"/>
      <c r="E85" s="15"/>
      <c r="F85" s="15"/>
      <c r="G85" s="15"/>
      <c r="H85" s="15"/>
      <c r="I85" s="15"/>
      <c r="J85" s="15"/>
      <c r="K85" s="16"/>
    </row>
    <row r="86" spans="1:15" ht="18" customHeight="1" x14ac:dyDescent="0.35">
      <c r="A86" s="17"/>
      <c r="B86" s="277" t="s">
        <v>600</v>
      </c>
      <c r="C86" s="18"/>
      <c r="D86" s="112"/>
      <c r="E86" s="112"/>
      <c r="F86" s="112"/>
      <c r="G86" s="112"/>
      <c r="H86" s="112"/>
      <c r="I86" s="112"/>
      <c r="J86" s="112"/>
      <c r="K86" s="20"/>
    </row>
    <row r="87" spans="1:15" ht="18" customHeight="1" x14ac:dyDescent="0.35">
      <c r="A87" s="17"/>
      <c r="B87" s="217" t="s">
        <v>588</v>
      </c>
      <c r="C87" s="109"/>
      <c r="D87" s="353"/>
      <c r="E87" s="353"/>
      <c r="F87" s="353"/>
      <c r="G87" s="353"/>
      <c r="H87" s="353"/>
      <c r="I87" s="353"/>
      <c r="J87" s="353"/>
      <c r="K87" s="20"/>
    </row>
    <row r="88" spans="1:15" ht="10" customHeight="1" x14ac:dyDescent="0.35">
      <c r="A88" s="17"/>
      <c r="B88" s="19"/>
      <c r="C88" s="19"/>
      <c r="D88" s="19"/>
      <c r="E88" s="19"/>
      <c r="F88" s="19"/>
      <c r="G88" s="19"/>
      <c r="H88" s="19"/>
      <c r="I88" s="19"/>
      <c r="J88" s="19"/>
      <c r="K88" s="20"/>
    </row>
    <row r="89" spans="1:15" ht="18" customHeight="1" x14ac:dyDescent="0.35">
      <c r="A89" s="17"/>
      <c r="B89" s="277" t="s">
        <v>591</v>
      </c>
      <c r="C89" s="18"/>
      <c r="D89" s="355" t="s">
        <v>558</v>
      </c>
      <c r="E89" s="355"/>
      <c r="F89" s="355"/>
      <c r="G89" s="19"/>
      <c r="H89" s="44"/>
      <c r="I89" s="19"/>
      <c r="J89" s="30" t="s">
        <v>586</v>
      </c>
      <c r="K89" s="20"/>
    </row>
    <row r="90" spans="1:15" ht="18" customHeight="1" x14ac:dyDescent="0.35">
      <c r="A90" s="17"/>
      <c r="B90" s="125"/>
      <c r="C90" s="276" t="s">
        <v>589</v>
      </c>
      <c r="D90" s="192"/>
      <c r="E90" s="121" t="s">
        <v>590</v>
      </c>
      <c r="F90" s="192"/>
      <c r="G90" s="153"/>
      <c r="H90" s="69"/>
      <c r="I90" s="123"/>
      <c r="J90" s="42">
        <f>ROUND(((F90-D90)/30.4),0)</f>
        <v>0</v>
      </c>
      <c r="K90" s="20"/>
      <c r="O90" s="47"/>
    </row>
    <row r="91" spans="1:15" ht="18" customHeight="1" x14ac:dyDescent="0.35">
      <c r="A91" s="17"/>
      <c r="B91" s="125"/>
      <c r="C91" s="276" t="s">
        <v>589</v>
      </c>
      <c r="D91" s="192"/>
      <c r="E91" s="121" t="s">
        <v>590</v>
      </c>
      <c r="F91" s="192"/>
      <c r="G91" s="153"/>
      <c r="H91" s="69"/>
      <c r="I91" s="123"/>
      <c r="J91" s="42">
        <f>ROUND(((F91-D91)/30.4),0)</f>
        <v>0</v>
      </c>
      <c r="K91" s="20"/>
      <c r="O91" s="47"/>
    </row>
    <row r="92" spans="1:15" ht="10" customHeight="1" x14ac:dyDescent="0.35">
      <c r="A92" s="17"/>
      <c r="B92" s="109"/>
      <c r="C92" s="109"/>
      <c r="D92" s="82"/>
      <c r="E92" s="112"/>
      <c r="F92" s="112"/>
      <c r="G92" s="112"/>
      <c r="H92" s="112"/>
      <c r="I92" s="112"/>
      <c r="J92" s="112"/>
      <c r="K92" s="20"/>
    </row>
    <row r="93" spans="1:15" ht="18" customHeight="1" x14ac:dyDescent="0.35">
      <c r="A93" s="17"/>
      <c r="B93" s="275" t="s">
        <v>592</v>
      </c>
      <c r="C93" s="18"/>
      <c r="D93" s="112"/>
      <c r="E93" s="112"/>
      <c r="F93" s="112"/>
      <c r="G93" s="112"/>
      <c r="H93" s="112"/>
      <c r="I93" s="112"/>
      <c r="J93" s="112"/>
      <c r="K93" s="20"/>
    </row>
    <row r="94" spans="1:15" ht="18" customHeight="1" x14ac:dyDescent="0.35">
      <c r="A94" s="17"/>
      <c r="B94" s="274" t="s">
        <v>593</v>
      </c>
      <c r="C94" s="109"/>
      <c r="D94" s="300"/>
      <c r="E94" s="300"/>
      <c r="F94" s="300"/>
      <c r="G94" s="300"/>
      <c r="H94" s="300"/>
      <c r="I94" s="300"/>
      <c r="J94" s="300"/>
      <c r="K94" s="20"/>
    </row>
    <row r="95" spans="1:15" ht="18" customHeight="1" x14ac:dyDescent="0.35">
      <c r="A95" s="17"/>
      <c r="B95" s="274" t="s">
        <v>594</v>
      </c>
      <c r="C95" s="109"/>
      <c r="D95" s="300"/>
      <c r="E95" s="300"/>
      <c r="F95" s="300"/>
      <c r="G95" s="300"/>
      <c r="H95" s="300"/>
      <c r="I95" s="300"/>
      <c r="J95" s="300"/>
      <c r="K95" s="20"/>
    </row>
    <row r="96" spans="1:15" ht="18" customHeight="1" x14ac:dyDescent="0.35">
      <c r="A96" s="17"/>
      <c r="B96" s="273" t="s">
        <v>595</v>
      </c>
      <c r="C96" s="109"/>
      <c r="D96" s="300"/>
      <c r="E96" s="300"/>
      <c r="F96" s="300"/>
      <c r="G96" s="300"/>
      <c r="H96" s="300"/>
      <c r="I96" s="300"/>
      <c r="J96" s="300"/>
      <c r="K96" s="20"/>
    </row>
    <row r="97" spans="1:15" ht="18" customHeight="1" x14ac:dyDescent="0.35">
      <c r="A97" s="17"/>
      <c r="B97" s="274" t="s">
        <v>337</v>
      </c>
      <c r="C97" s="109"/>
      <c r="D97" s="300"/>
      <c r="E97" s="300"/>
      <c r="F97" s="300"/>
      <c r="G97" s="300"/>
      <c r="H97" s="300"/>
      <c r="I97" s="300"/>
      <c r="J97" s="300"/>
      <c r="K97" s="20"/>
    </row>
    <row r="98" spans="1:15" ht="10" customHeight="1" x14ac:dyDescent="0.35">
      <c r="A98" s="22"/>
      <c r="B98" s="23"/>
      <c r="C98" s="23"/>
      <c r="D98" s="23"/>
      <c r="E98" s="23"/>
      <c r="F98" s="23"/>
      <c r="G98" s="23"/>
      <c r="H98" s="23"/>
      <c r="I98" s="23"/>
      <c r="J98" s="23"/>
      <c r="K98" s="24"/>
    </row>
    <row r="99" spans="1:15" ht="10" customHeight="1" x14ac:dyDescent="0.35"/>
    <row r="100" spans="1:15" ht="10" customHeight="1" x14ac:dyDescent="0.35">
      <c r="A100" s="14"/>
      <c r="B100" s="15"/>
      <c r="C100" s="15"/>
      <c r="D100" s="15"/>
      <c r="E100" s="15"/>
      <c r="F100" s="15"/>
      <c r="G100" s="15"/>
      <c r="H100" s="15"/>
      <c r="I100" s="15"/>
      <c r="J100" s="15"/>
      <c r="K100" s="16"/>
    </row>
    <row r="101" spans="1:15" ht="18" customHeight="1" x14ac:dyDescent="0.35">
      <c r="A101" s="17"/>
      <c r="B101" s="277" t="s">
        <v>599</v>
      </c>
      <c r="C101" s="18"/>
      <c r="D101" s="112"/>
      <c r="E101" s="112"/>
      <c r="F101" s="112"/>
      <c r="G101" s="112"/>
      <c r="H101" s="112"/>
      <c r="I101" s="112"/>
      <c r="J101" s="112"/>
      <c r="K101" s="20"/>
    </row>
    <row r="102" spans="1:15" ht="18" customHeight="1" x14ac:dyDescent="0.35">
      <c r="A102" s="17"/>
      <c r="B102" s="217" t="s">
        <v>588</v>
      </c>
      <c r="C102" s="109"/>
      <c r="D102" s="353"/>
      <c r="E102" s="353"/>
      <c r="F102" s="353"/>
      <c r="G102" s="353"/>
      <c r="H102" s="353"/>
      <c r="I102" s="353"/>
      <c r="J102" s="353"/>
      <c r="K102" s="20"/>
    </row>
    <row r="103" spans="1:15" ht="10" customHeight="1" x14ac:dyDescent="0.35">
      <c r="A103" s="17"/>
      <c r="B103" s="19"/>
      <c r="C103" s="19"/>
      <c r="D103" s="19"/>
      <c r="E103" s="19"/>
      <c r="F103" s="19"/>
      <c r="G103" s="19"/>
      <c r="H103" s="19"/>
      <c r="I103" s="19"/>
      <c r="J103" s="19"/>
      <c r="K103" s="20"/>
    </row>
    <row r="104" spans="1:15" ht="18" customHeight="1" x14ac:dyDescent="0.35">
      <c r="A104" s="17"/>
      <c r="B104" s="277" t="s">
        <v>591</v>
      </c>
      <c r="C104" s="18"/>
      <c r="D104" s="355" t="s">
        <v>558</v>
      </c>
      <c r="E104" s="355"/>
      <c r="F104" s="355"/>
      <c r="G104" s="19"/>
      <c r="H104" s="44"/>
      <c r="I104" s="19"/>
      <c r="J104" s="30" t="s">
        <v>586</v>
      </c>
      <c r="K104" s="20"/>
    </row>
    <row r="105" spans="1:15" ht="18" customHeight="1" x14ac:dyDescent="0.35">
      <c r="A105" s="17"/>
      <c r="B105" s="125"/>
      <c r="C105" s="276" t="s">
        <v>589</v>
      </c>
      <c r="D105" s="192"/>
      <c r="E105" s="121" t="s">
        <v>590</v>
      </c>
      <c r="F105" s="192"/>
      <c r="G105" s="153"/>
      <c r="H105" s="69"/>
      <c r="I105" s="123"/>
      <c r="J105" s="42">
        <f>ROUND(((F105-D105)/30.4),0)</f>
        <v>0</v>
      </c>
      <c r="K105" s="20"/>
      <c r="O105" s="47"/>
    </row>
    <row r="106" spans="1:15" ht="18" customHeight="1" x14ac:dyDescent="0.35">
      <c r="A106" s="17"/>
      <c r="B106" s="125"/>
      <c r="C106" s="276" t="s">
        <v>589</v>
      </c>
      <c r="D106" s="192"/>
      <c r="E106" s="121" t="s">
        <v>590</v>
      </c>
      <c r="F106" s="192"/>
      <c r="G106" s="153"/>
      <c r="H106" s="69"/>
      <c r="I106" s="123"/>
      <c r="J106" s="42">
        <f>ROUND(((F106-D106)/30.4),0)</f>
        <v>0</v>
      </c>
      <c r="K106" s="20"/>
      <c r="O106" s="47"/>
    </row>
    <row r="107" spans="1:15" ht="10" customHeight="1" x14ac:dyDescent="0.35">
      <c r="A107" s="17"/>
      <c r="B107" s="109"/>
      <c r="C107" s="109"/>
      <c r="D107" s="82"/>
      <c r="E107" s="112"/>
      <c r="F107" s="112"/>
      <c r="G107" s="112"/>
      <c r="H107" s="112"/>
      <c r="I107" s="112"/>
      <c r="J107" s="112"/>
      <c r="K107" s="20"/>
    </row>
    <row r="108" spans="1:15" ht="18" customHeight="1" x14ac:dyDescent="0.35">
      <c r="A108" s="17"/>
      <c r="B108" s="275" t="s">
        <v>592</v>
      </c>
      <c r="C108" s="18"/>
      <c r="D108" s="112"/>
      <c r="E108" s="112"/>
      <c r="F108" s="112"/>
      <c r="G108" s="112"/>
      <c r="H108" s="112"/>
      <c r="I108" s="112"/>
      <c r="J108" s="112"/>
      <c r="K108" s="20"/>
    </row>
    <row r="109" spans="1:15" ht="18" customHeight="1" x14ac:dyDescent="0.35">
      <c r="A109" s="17"/>
      <c r="B109" s="274" t="s">
        <v>593</v>
      </c>
      <c r="C109" s="109"/>
      <c r="D109" s="300"/>
      <c r="E109" s="300"/>
      <c r="F109" s="300"/>
      <c r="G109" s="300"/>
      <c r="H109" s="300"/>
      <c r="I109" s="300"/>
      <c r="J109" s="300"/>
      <c r="K109" s="20"/>
    </row>
    <row r="110" spans="1:15" ht="18" customHeight="1" x14ac:dyDescent="0.35">
      <c r="A110" s="17"/>
      <c r="B110" s="274" t="s">
        <v>594</v>
      </c>
      <c r="C110" s="109"/>
      <c r="D110" s="300"/>
      <c r="E110" s="300"/>
      <c r="F110" s="300"/>
      <c r="G110" s="300"/>
      <c r="H110" s="300"/>
      <c r="I110" s="300"/>
      <c r="J110" s="300"/>
      <c r="K110" s="20"/>
    </row>
    <row r="111" spans="1:15" ht="18" customHeight="1" x14ac:dyDescent="0.35">
      <c r="A111" s="17"/>
      <c r="B111" s="273" t="s">
        <v>595</v>
      </c>
      <c r="C111" s="109"/>
      <c r="D111" s="300"/>
      <c r="E111" s="300"/>
      <c r="F111" s="300"/>
      <c r="G111" s="300"/>
      <c r="H111" s="300"/>
      <c r="I111" s="300"/>
      <c r="J111" s="300"/>
      <c r="K111" s="20"/>
    </row>
    <row r="112" spans="1:15" ht="18" customHeight="1" x14ac:dyDescent="0.35">
      <c r="A112" s="17"/>
      <c r="B112" s="274" t="s">
        <v>337</v>
      </c>
      <c r="C112" s="109"/>
      <c r="D112" s="300"/>
      <c r="E112" s="300"/>
      <c r="F112" s="300"/>
      <c r="G112" s="300"/>
      <c r="H112" s="300"/>
      <c r="I112" s="300"/>
      <c r="J112" s="300"/>
      <c r="K112" s="20"/>
    </row>
    <row r="113" spans="1:15" ht="10" customHeight="1" x14ac:dyDescent="0.35">
      <c r="A113" s="22"/>
      <c r="B113" s="23"/>
      <c r="C113" s="23"/>
      <c r="D113" s="23"/>
      <c r="E113" s="23"/>
      <c r="F113" s="23"/>
      <c r="G113" s="23"/>
      <c r="H113" s="23"/>
      <c r="I113" s="23"/>
      <c r="J113" s="23"/>
      <c r="K113" s="24"/>
    </row>
    <row r="114" spans="1:15" ht="10" customHeight="1" x14ac:dyDescent="0.35"/>
    <row r="115" spans="1:15" ht="10" customHeight="1" x14ac:dyDescent="0.35">
      <c r="A115" s="14"/>
      <c r="B115" s="15"/>
      <c r="C115" s="15"/>
      <c r="D115" s="15"/>
      <c r="E115" s="15"/>
      <c r="F115" s="15"/>
      <c r="G115" s="15"/>
      <c r="H115" s="15"/>
      <c r="I115" s="15"/>
      <c r="J115" s="15"/>
      <c r="K115" s="16"/>
    </row>
    <row r="116" spans="1:15" ht="18" customHeight="1" x14ac:dyDescent="0.35">
      <c r="A116" s="17"/>
      <c r="B116" s="277" t="s">
        <v>598</v>
      </c>
      <c r="C116" s="18"/>
      <c r="D116" s="112"/>
      <c r="E116" s="112"/>
      <c r="F116" s="112"/>
      <c r="G116" s="112"/>
      <c r="H116" s="112"/>
      <c r="I116" s="112"/>
      <c r="J116" s="112"/>
      <c r="K116" s="20"/>
    </row>
    <row r="117" spans="1:15" ht="18" customHeight="1" x14ac:dyDescent="0.35">
      <c r="A117" s="17"/>
      <c r="B117" s="217" t="s">
        <v>588</v>
      </c>
      <c r="C117" s="109"/>
      <c r="D117" s="353"/>
      <c r="E117" s="353"/>
      <c r="F117" s="353"/>
      <c r="G117" s="353"/>
      <c r="H117" s="353"/>
      <c r="I117" s="353"/>
      <c r="J117" s="353"/>
      <c r="K117" s="20"/>
    </row>
    <row r="118" spans="1:15" ht="10" customHeight="1" x14ac:dyDescent="0.35">
      <c r="A118" s="17"/>
      <c r="B118" s="19"/>
      <c r="C118" s="19"/>
      <c r="D118" s="19"/>
      <c r="E118" s="19"/>
      <c r="F118" s="19"/>
      <c r="G118" s="19"/>
      <c r="H118" s="19"/>
      <c r="I118" s="19"/>
      <c r="J118" s="19"/>
      <c r="K118" s="20"/>
    </row>
    <row r="119" spans="1:15" ht="18" customHeight="1" x14ac:dyDescent="0.35">
      <c r="A119" s="17"/>
      <c r="B119" s="277" t="s">
        <v>591</v>
      </c>
      <c r="C119" s="18"/>
      <c r="D119" s="355" t="s">
        <v>558</v>
      </c>
      <c r="E119" s="355"/>
      <c r="F119" s="355"/>
      <c r="G119" s="19"/>
      <c r="H119" s="44"/>
      <c r="I119" s="19"/>
      <c r="J119" s="30" t="s">
        <v>586</v>
      </c>
      <c r="K119" s="20"/>
    </row>
    <row r="120" spans="1:15" ht="18" customHeight="1" x14ac:dyDescent="0.35">
      <c r="A120" s="17"/>
      <c r="B120" s="125"/>
      <c r="C120" s="276" t="s">
        <v>589</v>
      </c>
      <c r="D120" s="192"/>
      <c r="E120" s="121" t="s">
        <v>590</v>
      </c>
      <c r="F120" s="192"/>
      <c r="G120" s="153"/>
      <c r="H120" s="69"/>
      <c r="I120" s="123"/>
      <c r="J120" s="42">
        <f>ROUND(((F120-D120)/30.4),0)</f>
        <v>0</v>
      </c>
      <c r="K120" s="20"/>
      <c r="O120" s="47"/>
    </row>
    <row r="121" spans="1:15" ht="18" customHeight="1" x14ac:dyDescent="0.35">
      <c r="A121" s="17"/>
      <c r="B121" s="125"/>
      <c r="C121" s="276" t="s">
        <v>589</v>
      </c>
      <c r="D121" s="192"/>
      <c r="E121" s="121" t="s">
        <v>590</v>
      </c>
      <c r="F121" s="192"/>
      <c r="G121" s="153"/>
      <c r="H121" s="69"/>
      <c r="I121" s="123"/>
      <c r="J121" s="42">
        <f>ROUND(((F121-D121)/30.4),0)</f>
        <v>0</v>
      </c>
      <c r="K121" s="20"/>
      <c r="O121" s="47"/>
    </row>
    <row r="122" spans="1:15" ht="10" customHeight="1" x14ac:dyDescent="0.35">
      <c r="A122" s="17"/>
      <c r="B122" s="109"/>
      <c r="C122" s="109"/>
      <c r="D122" s="82"/>
      <c r="E122" s="112"/>
      <c r="F122" s="112"/>
      <c r="G122" s="112"/>
      <c r="H122" s="112"/>
      <c r="I122" s="112"/>
      <c r="J122" s="112"/>
      <c r="K122" s="20"/>
    </row>
    <row r="123" spans="1:15" ht="18" customHeight="1" x14ac:dyDescent="0.35">
      <c r="A123" s="17"/>
      <c r="B123" s="275" t="s">
        <v>592</v>
      </c>
      <c r="C123" s="18"/>
      <c r="D123" s="112"/>
      <c r="E123" s="112"/>
      <c r="F123" s="112"/>
      <c r="G123" s="112"/>
      <c r="H123" s="112"/>
      <c r="I123" s="112"/>
      <c r="J123" s="112"/>
      <c r="K123" s="20"/>
    </row>
    <row r="124" spans="1:15" ht="18" customHeight="1" x14ac:dyDescent="0.35">
      <c r="A124" s="17"/>
      <c r="B124" s="274" t="s">
        <v>593</v>
      </c>
      <c r="C124" s="109"/>
      <c r="D124" s="300"/>
      <c r="E124" s="300"/>
      <c r="F124" s="300"/>
      <c r="G124" s="300"/>
      <c r="H124" s="300"/>
      <c r="I124" s="300"/>
      <c r="J124" s="300"/>
      <c r="K124" s="20"/>
    </row>
    <row r="125" spans="1:15" ht="18" customHeight="1" x14ac:dyDescent="0.35">
      <c r="A125" s="17"/>
      <c r="B125" s="274" t="s">
        <v>594</v>
      </c>
      <c r="C125" s="109"/>
      <c r="D125" s="300"/>
      <c r="E125" s="300"/>
      <c r="F125" s="300"/>
      <c r="G125" s="300"/>
      <c r="H125" s="300"/>
      <c r="I125" s="300"/>
      <c r="J125" s="300"/>
      <c r="K125" s="20"/>
    </row>
    <row r="126" spans="1:15" ht="18" customHeight="1" x14ac:dyDescent="0.35">
      <c r="A126" s="17"/>
      <c r="B126" s="273" t="s">
        <v>595</v>
      </c>
      <c r="C126" s="109"/>
      <c r="D126" s="300"/>
      <c r="E126" s="300"/>
      <c r="F126" s="300"/>
      <c r="G126" s="300"/>
      <c r="H126" s="300"/>
      <c r="I126" s="300"/>
      <c r="J126" s="300"/>
      <c r="K126" s="20"/>
    </row>
    <row r="127" spans="1:15" ht="18" customHeight="1" x14ac:dyDescent="0.35">
      <c r="A127" s="17"/>
      <c r="B127" s="274" t="s">
        <v>337</v>
      </c>
      <c r="C127" s="109"/>
      <c r="D127" s="300"/>
      <c r="E127" s="300"/>
      <c r="F127" s="300"/>
      <c r="G127" s="300"/>
      <c r="H127" s="300"/>
      <c r="I127" s="300"/>
      <c r="J127" s="300"/>
      <c r="K127" s="20"/>
    </row>
    <row r="128" spans="1:15" ht="10" customHeight="1" x14ac:dyDescent="0.35">
      <c r="A128" s="22"/>
      <c r="B128" s="23"/>
      <c r="C128" s="23"/>
      <c r="D128" s="23"/>
      <c r="E128" s="23"/>
      <c r="F128" s="23"/>
      <c r="G128" s="23"/>
      <c r="H128" s="23"/>
      <c r="I128" s="23"/>
      <c r="J128" s="23"/>
      <c r="K128" s="24"/>
    </row>
    <row r="129" spans="1:15" ht="10" customHeight="1" x14ac:dyDescent="0.35"/>
    <row r="130" spans="1:15" ht="10" customHeight="1" x14ac:dyDescent="0.35">
      <c r="A130" s="14"/>
      <c r="B130" s="15"/>
      <c r="C130" s="15"/>
      <c r="D130" s="15"/>
      <c r="E130" s="15"/>
      <c r="F130" s="15"/>
      <c r="G130" s="15"/>
      <c r="H130" s="15"/>
      <c r="I130" s="15"/>
      <c r="J130" s="15"/>
      <c r="K130" s="16"/>
    </row>
    <row r="131" spans="1:15" ht="18" customHeight="1" x14ac:dyDescent="0.35">
      <c r="A131" s="17"/>
      <c r="B131" s="277" t="s">
        <v>597</v>
      </c>
      <c r="C131" s="18"/>
      <c r="D131" s="112"/>
      <c r="E131" s="112"/>
      <c r="F131" s="112"/>
      <c r="G131" s="112"/>
      <c r="H131" s="112"/>
      <c r="I131" s="112"/>
      <c r="J131" s="112"/>
      <c r="K131" s="20"/>
    </row>
    <row r="132" spans="1:15" ht="18" customHeight="1" x14ac:dyDescent="0.35">
      <c r="A132" s="17"/>
      <c r="B132" s="217" t="s">
        <v>588</v>
      </c>
      <c r="C132" s="109"/>
      <c r="D132" s="353"/>
      <c r="E132" s="353"/>
      <c r="F132" s="353"/>
      <c r="G132" s="353"/>
      <c r="H132" s="353"/>
      <c r="I132" s="353"/>
      <c r="J132" s="353"/>
      <c r="K132" s="20"/>
    </row>
    <row r="133" spans="1:15" ht="10" customHeight="1" x14ac:dyDescent="0.35">
      <c r="A133" s="17"/>
      <c r="B133" s="19"/>
      <c r="C133" s="19"/>
      <c r="D133" s="19"/>
      <c r="E133" s="19"/>
      <c r="F133" s="19"/>
      <c r="G133" s="19"/>
      <c r="H133" s="19"/>
      <c r="I133" s="19"/>
      <c r="J133" s="19"/>
      <c r="K133" s="20"/>
    </row>
    <row r="134" spans="1:15" ht="18" customHeight="1" x14ac:dyDescent="0.35">
      <c r="A134" s="17"/>
      <c r="B134" s="277" t="s">
        <v>591</v>
      </c>
      <c r="C134" s="18"/>
      <c r="D134" s="355" t="s">
        <v>558</v>
      </c>
      <c r="E134" s="355"/>
      <c r="F134" s="355"/>
      <c r="G134" s="19"/>
      <c r="H134" s="44"/>
      <c r="I134" s="19"/>
      <c r="J134" s="30" t="s">
        <v>586</v>
      </c>
      <c r="K134" s="20"/>
    </row>
    <row r="135" spans="1:15" ht="18" customHeight="1" x14ac:dyDescent="0.35">
      <c r="A135" s="17"/>
      <c r="B135" s="125"/>
      <c r="C135" s="276" t="s">
        <v>589</v>
      </c>
      <c r="D135" s="192"/>
      <c r="E135" s="121" t="s">
        <v>590</v>
      </c>
      <c r="F135" s="192"/>
      <c r="G135" s="153"/>
      <c r="H135" s="69"/>
      <c r="I135" s="123"/>
      <c r="J135" s="42">
        <f>ROUND(((F135-D135)/30.4),0)</f>
        <v>0</v>
      </c>
      <c r="K135" s="20"/>
      <c r="O135" s="47"/>
    </row>
    <row r="136" spans="1:15" ht="18" customHeight="1" x14ac:dyDescent="0.35">
      <c r="A136" s="17"/>
      <c r="B136" s="125"/>
      <c r="C136" s="276" t="s">
        <v>589</v>
      </c>
      <c r="D136" s="192"/>
      <c r="E136" s="121" t="s">
        <v>590</v>
      </c>
      <c r="F136" s="192"/>
      <c r="G136" s="153"/>
      <c r="H136" s="69"/>
      <c r="I136" s="123"/>
      <c r="J136" s="42">
        <f>ROUND(((F136-D136)/30.4),0)</f>
        <v>0</v>
      </c>
      <c r="K136" s="20"/>
      <c r="O136" s="47"/>
    </row>
    <row r="137" spans="1:15" ht="10" customHeight="1" x14ac:dyDescent="0.35">
      <c r="A137" s="17"/>
      <c r="B137" s="109"/>
      <c r="C137" s="109"/>
      <c r="D137" s="82"/>
      <c r="E137" s="112"/>
      <c r="F137" s="112"/>
      <c r="G137" s="112"/>
      <c r="H137" s="112"/>
      <c r="I137" s="112"/>
      <c r="J137" s="112"/>
      <c r="K137" s="20"/>
    </row>
    <row r="138" spans="1:15" ht="18" customHeight="1" x14ac:dyDescent="0.35">
      <c r="A138" s="17"/>
      <c r="B138" s="275" t="s">
        <v>592</v>
      </c>
      <c r="C138" s="18"/>
      <c r="D138" s="112"/>
      <c r="E138" s="112"/>
      <c r="F138" s="112"/>
      <c r="G138" s="112"/>
      <c r="H138" s="112"/>
      <c r="I138" s="112"/>
      <c r="J138" s="112"/>
      <c r="K138" s="20"/>
    </row>
    <row r="139" spans="1:15" ht="18" customHeight="1" x14ac:dyDescent="0.35">
      <c r="A139" s="17"/>
      <c r="B139" s="274" t="s">
        <v>593</v>
      </c>
      <c r="C139" s="109"/>
      <c r="D139" s="300"/>
      <c r="E139" s="300"/>
      <c r="F139" s="300"/>
      <c r="G139" s="300"/>
      <c r="H139" s="300"/>
      <c r="I139" s="300"/>
      <c r="J139" s="300"/>
      <c r="K139" s="20"/>
    </row>
    <row r="140" spans="1:15" ht="18" customHeight="1" x14ac:dyDescent="0.35">
      <c r="A140" s="17"/>
      <c r="B140" s="274" t="s">
        <v>594</v>
      </c>
      <c r="C140" s="109"/>
      <c r="D140" s="300"/>
      <c r="E140" s="300"/>
      <c r="F140" s="300"/>
      <c r="G140" s="300"/>
      <c r="H140" s="300"/>
      <c r="I140" s="300"/>
      <c r="J140" s="300"/>
      <c r="K140" s="20"/>
    </row>
    <row r="141" spans="1:15" ht="18" customHeight="1" x14ac:dyDescent="0.35">
      <c r="A141" s="17"/>
      <c r="B141" s="273" t="s">
        <v>595</v>
      </c>
      <c r="C141" s="109"/>
      <c r="D141" s="300"/>
      <c r="E141" s="300"/>
      <c r="F141" s="300"/>
      <c r="G141" s="300"/>
      <c r="H141" s="300"/>
      <c r="I141" s="300"/>
      <c r="J141" s="300"/>
      <c r="K141" s="20"/>
    </row>
    <row r="142" spans="1:15" ht="18" customHeight="1" x14ac:dyDescent="0.35">
      <c r="A142" s="17"/>
      <c r="B142" s="274" t="s">
        <v>337</v>
      </c>
      <c r="C142" s="109"/>
      <c r="D142" s="300"/>
      <c r="E142" s="300"/>
      <c r="F142" s="300"/>
      <c r="G142" s="300"/>
      <c r="H142" s="300"/>
      <c r="I142" s="300"/>
      <c r="J142" s="300"/>
      <c r="K142" s="20"/>
    </row>
    <row r="143" spans="1:15" ht="10" customHeight="1" x14ac:dyDescent="0.35">
      <c r="A143" s="22"/>
      <c r="B143" s="23"/>
      <c r="C143" s="23"/>
      <c r="D143" s="23"/>
      <c r="E143" s="23"/>
      <c r="F143" s="23"/>
      <c r="G143" s="23"/>
      <c r="H143" s="23"/>
      <c r="I143" s="23"/>
      <c r="J143" s="23"/>
      <c r="K143" s="24"/>
    </row>
    <row r="144" spans="1:15" ht="10" customHeight="1" x14ac:dyDescent="0.35"/>
    <row r="145" spans="1:15" ht="10" customHeight="1" x14ac:dyDescent="0.35">
      <c r="A145" s="14"/>
      <c r="B145" s="15"/>
      <c r="C145" s="15"/>
      <c r="D145" s="15"/>
      <c r="E145" s="15"/>
      <c r="F145" s="15"/>
      <c r="G145" s="15"/>
      <c r="H145" s="15"/>
      <c r="I145" s="15"/>
      <c r="J145" s="15"/>
      <c r="K145" s="16"/>
    </row>
    <row r="146" spans="1:15" ht="18" customHeight="1" x14ac:dyDescent="0.35">
      <c r="A146" s="17"/>
      <c r="B146" s="277" t="s">
        <v>596</v>
      </c>
      <c r="C146" s="18"/>
      <c r="D146" s="112"/>
      <c r="E146" s="112"/>
      <c r="F146" s="112"/>
      <c r="G146" s="112"/>
      <c r="H146" s="112"/>
      <c r="I146" s="112"/>
      <c r="J146" s="112"/>
      <c r="K146" s="20"/>
    </row>
    <row r="147" spans="1:15" ht="18" customHeight="1" x14ac:dyDescent="0.35">
      <c r="A147" s="17"/>
      <c r="B147" s="217" t="s">
        <v>588</v>
      </c>
      <c r="C147" s="109"/>
      <c r="D147" s="353"/>
      <c r="E147" s="353"/>
      <c r="F147" s="353"/>
      <c r="G147" s="353"/>
      <c r="H147" s="353"/>
      <c r="I147" s="353"/>
      <c r="J147" s="353"/>
      <c r="K147" s="20"/>
    </row>
    <row r="148" spans="1:15" ht="10" customHeight="1" x14ac:dyDescent="0.35">
      <c r="A148" s="17"/>
      <c r="B148" s="19"/>
      <c r="C148" s="19"/>
      <c r="D148" s="19"/>
      <c r="E148" s="19"/>
      <c r="F148" s="19"/>
      <c r="G148" s="19"/>
      <c r="H148" s="19"/>
      <c r="I148" s="19"/>
      <c r="J148" s="19"/>
      <c r="K148" s="20"/>
    </row>
    <row r="149" spans="1:15" ht="18" customHeight="1" x14ac:dyDescent="0.35">
      <c r="A149" s="17"/>
      <c r="B149" s="277" t="s">
        <v>591</v>
      </c>
      <c r="C149" s="18"/>
      <c r="D149" s="355" t="s">
        <v>558</v>
      </c>
      <c r="E149" s="355"/>
      <c r="F149" s="355"/>
      <c r="G149" s="19"/>
      <c r="H149" s="44"/>
      <c r="I149" s="19"/>
      <c r="J149" s="30" t="s">
        <v>586</v>
      </c>
      <c r="K149" s="20"/>
    </row>
    <row r="150" spans="1:15" ht="18" customHeight="1" x14ac:dyDescent="0.35">
      <c r="A150" s="17"/>
      <c r="B150" s="125"/>
      <c r="C150" s="276" t="s">
        <v>589</v>
      </c>
      <c r="D150" s="192"/>
      <c r="E150" s="121" t="s">
        <v>590</v>
      </c>
      <c r="F150" s="192"/>
      <c r="G150" s="153"/>
      <c r="H150" s="69"/>
      <c r="I150" s="123"/>
      <c r="J150" s="42">
        <f>ROUND(((F150-D150)/30.4),0)</f>
        <v>0</v>
      </c>
      <c r="K150" s="20"/>
      <c r="O150" s="47"/>
    </row>
    <row r="151" spans="1:15" ht="18" customHeight="1" x14ac:dyDescent="0.35">
      <c r="A151" s="17"/>
      <c r="B151" s="125"/>
      <c r="C151" s="276" t="s">
        <v>589</v>
      </c>
      <c r="D151" s="192"/>
      <c r="E151" s="121" t="s">
        <v>590</v>
      </c>
      <c r="F151" s="192"/>
      <c r="G151" s="153"/>
      <c r="H151" s="69"/>
      <c r="I151" s="123"/>
      <c r="J151" s="42">
        <f>ROUND(((F151-D151)/30.4),0)</f>
        <v>0</v>
      </c>
      <c r="K151" s="20"/>
      <c r="O151" s="47"/>
    </row>
    <row r="152" spans="1:15" ht="10" customHeight="1" x14ac:dyDescent="0.35">
      <c r="A152" s="17"/>
      <c r="B152" s="109"/>
      <c r="C152" s="109"/>
      <c r="D152" s="82"/>
      <c r="E152" s="112"/>
      <c r="F152" s="112"/>
      <c r="G152" s="112"/>
      <c r="H152" s="112"/>
      <c r="I152" s="112"/>
      <c r="J152" s="112"/>
      <c r="K152" s="20"/>
    </row>
    <row r="153" spans="1:15" ht="18" customHeight="1" x14ac:dyDescent="0.35">
      <c r="A153" s="17"/>
      <c r="B153" s="275" t="s">
        <v>592</v>
      </c>
      <c r="C153" s="18"/>
      <c r="D153" s="112"/>
      <c r="E153" s="112"/>
      <c r="F153" s="112"/>
      <c r="G153" s="112"/>
      <c r="H153" s="112"/>
      <c r="I153" s="112"/>
      <c r="J153" s="112"/>
      <c r="K153" s="20"/>
    </row>
    <row r="154" spans="1:15" ht="18" customHeight="1" x14ac:dyDescent="0.35">
      <c r="A154" s="17"/>
      <c r="B154" s="274" t="s">
        <v>593</v>
      </c>
      <c r="C154" s="109"/>
      <c r="D154" s="300"/>
      <c r="E154" s="300"/>
      <c r="F154" s="300"/>
      <c r="G154" s="300"/>
      <c r="H154" s="300"/>
      <c r="I154" s="300"/>
      <c r="J154" s="300"/>
      <c r="K154" s="20"/>
    </row>
    <row r="155" spans="1:15" ht="18" customHeight="1" x14ac:dyDescent="0.35">
      <c r="A155" s="17"/>
      <c r="B155" s="274" t="s">
        <v>594</v>
      </c>
      <c r="C155" s="109"/>
      <c r="D155" s="300"/>
      <c r="E155" s="300"/>
      <c r="F155" s="300"/>
      <c r="G155" s="300"/>
      <c r="H155" s="300"/>
      <c r="I155" s="300"/>
      <c r="J155" s="300"/>
      <c r="K155" s="20"/>
    </row>
    <row r="156" spans="1:15" ht="18" customHeight="1" x14ac:dyDescent="0.35">
      <c r="A156" s="17"/>
      <c r="B156" s="273" t="s">
        <v>595</v>
      </c>
      <c r="C156" s="109"/>
      <c r="D156" s="300"/>
      <c r="E156" s="300"/>
      <c r="F156" s="300"/>
      <c r="G156" s="300"/>
      <c r="H156" s="300"/>
      <c r="I156" s="300"/>
      <c r="J156" s="300"/>
      <c r="K156" s="20"/>
    </row>
    <row r="157" spans="1:15" ht="18" customHeight="1" x14ac:dyDescent="0.35">
      <c r="A157" s="17"/>
      <c r="B157" s="274" t="s">
        <v>337</v>
      </c>
      <c r="C157" s="109"/>
      <c r="D157" s="300"/>
      <c r="E157" s="300"/>
      <c r="F157" s="300"/>
      <c r="G157" s="300"/>
      <c r="H157" s="300"/>
      <c r="I157" s="300"/>
      <c r="J157" s="300"/>
      <c r="K157" s="20"/>
    </row>
    <row r="158" spans="1:15" ht="10" customHeight="1" x14ac:dyDescent="0.35">
      <c r="A158" s="22"/>
      <c r="B158" s="23"/>
      <c r="C158" s="23"/>
      <c r="D158" s="23"/>
      <c r="E158" s="23"/>
      <c r="F158" s="23"/>
      <c r="G158" s="23"/>
      <c r="H158" s="23"/>
      <c r="I158" s="23"/>
      <c r="J158" s="23"/>
      <c r="K158" s="24"/>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wXpEFC/yFt2MD9hgh5CegMc3L2oekujGG7fbLrM+wtMTV3SCRcywCJg+kwPJPVi4k0PymtRMpG7wgdeo4XNprw==" saltValue="WaPRqIps3cTBHV+s9k+dUQ==" spinCount="100000" sheet="1" objects="1" scenarios="1"/>
  <mergeCells count="63">
    <mergeCell ref="B2:J2"/>
    <mergeCell ref="B7:H7"/>
    <mergeCell ref="D21:J21"/>
    <mergeCell ref="D22:J22"/>
    <mergeCell ref="D12:J12"/>
    <mergeCell ref="D14:F14"/>
    <mergeCell ref="D19:J19"/>
    <mergeCell ref="D20:J20"/>
    <mergeCell ref="D27:J27"/>
    <mergeCell ref="D44:F44"/>
    <mergeCell ref="D49:J49"/>
    <mergeCell ref="D50:J50"/>
    <mergeCell ref="D51:J51"/>
    <mergeCell ref="D29:F29"/>
    <mergeCell ref="D34:J34"/>
    <mergeCell ref="D35:J35"/>
    <mergeCell ref="D36:J36"/>
    <mergeCell ref="D37:J37"/>
    <mergeCell ref="D52:J52"/>
    <mergeCell ref="D42:J42"/>
    <mergeCell ref="D59:F59"/>
    <mergeCell ref="D64:J64"/>
    <mergeCell ref="D65:J65"/>
    <mergeCell ref="D66:J66"/>
    <mergeCell ref="D67:J67"/>
    <mergeCell ref="D57:J57"/>
    <mergeCell ref="D74:F74"/>
    <mergeCell ref="D79:J79"/>
    <mergeCell ref="D80:J80"/>
    <mergeCell ref="D81:J81"/>
    <mergeCell ref="D82:J82"/>
    <mergeCell ref="D72:J72"/>
    <mergeCell ref="D89:F89"/>
    <mergeCell ref="D94:J94"/>
    <mergeCell ref="D95:J95"/>
    <mergeCell ref="D96:J96"/>
    <mergeCell ref="D97:J97"/>
    <mergeCell ref="D87:J87"/>
    <mergeCell ref="D119:F119"/>
    <mergeCell ref="D124:J124"/>
    <mergeCell ref="D125:J125"/>
    <mergeCell ref="D126:J126"/>
    <mergeCell ref="D104:F104"/>
    <mergeCell ref="D109:J109"/>
    <mergeCell ref="D110:J110"/>
    <mergeCell ref="D111:J111"/>
    <mergeCell ref="D112:J112"/>
    <mergeCell ref="D155:J155"/>
    <mergeCell ref="D156:J156"/>
    <mergeCell ref="D157:J157"/>
    <mergeCell ref="D147:J147"/>
    <mergeCell ref="B4:J4"/>
    <mergeCell ref="D141:J141"/>
    <mergeCell ref="D142:J142"/>
    <mergeCell ref="D132:J132"/>
    <mergeCell ref="D149:F149"/>
    <mergeCell ref="D154:J154"/>
    <mergeCell ref="D127:J127"/>
    <mergeCell ref="D117:J117"/>
    <mergeCell ref="D134:F134"/>
    <mergeCell ref="D139:J139"/>
    <mergeCell ref="D140:J140"/>
    <mergeCell ref="D102:J102"/>
  </mergeCells>
  <dataValidations count="2">
    <dataValidation type="list" allowBlank="1" showInputMessage="1" showErrorMessage="1" sqref="B15:B16 B30:B31 B45:B46 B60:B61 B75:B76 B90:B91 B105:B106 B120:B121 B135:B136 B150:B151" xr:uid="{00000000-0002-0000-0A00-000002000000}">
      <formula1>Projektrollen</formula1>
    </dataValidation>
    <dataValidation type="decimal" allowBlank="1" showInputMessage="1" showErrorMessage="1" error="Nur Werte von 0% bis 100% zugelassen!" sqref="H15:H16 H30:H31 H45:H46 H60:H61 H75:H76 H90:H91 H105:H106 H120:H121 H135:H136 H150:H151" xr:uid="{00000000-0002-0000-0A00-000003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Recertification application
Project management experience&amp;R&amp;G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E320C2F2-52A6-4B44-B46D-40D437E8A786}">
          <x14:formula1>
            <xm:f>Pers!$D$17</xm:f>
          </x14:formula1>
          <x14:formula2>
            <xm:f>Pers!$D$18</xm:f>
          </x14:formula2>
          <xm:sqref>D15:D16 D30:D31 D45:D46 D60:D61 D75:D76 D90:D91 D105:D106 D120:D121 D135:D136 D150:D151</xm:sqref>
        </x14:dataValidation>
        <x14:dataValidation type="date" allowBlank="1" showInputMessage="1" showErrorMessage="1" error="Datum liegt ausserhalb des zu betrachtenden Erfahrungszeitraums!" prompt="Es sind nur Datumseingaben bis zum Ende des Erfahrungszeitraums möglich, s. Tabellenblatt 'Pers'!" xr:uid="{EDE8913F-CB2A-4BC8-8B5C-19A5CFFE9A5C}">
          <x14:formula1>
            <xm:f>Pers!$D$17</xm:f>
          </x14:formula1>
          <x14:formula2>
            <xm:f>Pers!$D$18</xm:f>
          </x14:formula2>
          <xm:sqref>F15:F16 F30:F31 F45:F46 F60:F61 F75:F76 F90:F91 F105:F106 F120:F121 F135:F136 F150:F151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E3BE-5328-4695-B237-5D68960C143B}">
  <sheetPr>
    <tabColor theme="6" tint="0.39997558519241921"/>
    <pageSetUpPr fitToPage="1"/>
  </sheetPr>
  <dimension ref="A1:V799"/>
  <sheetViews>
    <sheetView showGridLines="0" zoomScaleNormal="100" workbookViewId="0"/>
  </sheetViews>
  <sheetFormatPr baseColWidth="10" defaultColWidth="11.453125" defaultRowHeight="11.5" x14ac:dyDescent="0.35"/>
  <cols>
    <col min="1" max="1" width="1.7265625" style="8" customWidth="1"/>
    <col min="2" max="2" width="29.7265625" style="8" customWidth="1"/>
    <col min="3" max="3" width="5.7265625" style="8" customWidth="1"/>
    <col min="4" max="4" width="12.7265625" style="8" customWidth="1"/>
    <col min="5" max="5" width="5.7265625" style="8" customWidth="1"/>
    <col min="6" max="6" width="12.7265625" style="8" customWidth="1"/>
    <col min="7" max="7" width="2.7265625" style="8" customWidth="1"/>
    <col min="8" max="8" width="10.7265625" style="8" customWidth="1"/>
    <col min="9" max="9" width="2.7265625" style="8" customWidth="1"/>
    <col min="10" max="10" width="13.7265625" style="8" customWidth="1"/>
    <col min="11" max="11" width="1.7265625" style="222" customWidth="1"/>
    <col min="12" max="14" width="12.7265625" style="47" customWidth="1"/>
    <col min="15" max="15" width="12.7265625" style="222" customWidth="1"/>
    <col min="16" max="17" width="11.453125" style="8"/>
    <col min="18" max="18" width="27" style="8" bestFit="1" customWidth="1"/>
    <col min="19" max="16384" width="11.453125" style="8"/>
  </cols>
  <sheetData>
    <row r="1" spans="1:22" ht="10" customHeight="1" x14ac:dyDescent="0.35">
      <c r="A1" s="14"/>
      <c r="B1" s="15"/>
      <c r="C1" s="15"/>
      <c r="D1" s="15"/>
      <c r="E1" s="15"/>
      <c r="F1" s="15"/>
      <c r="G1" s="15"/>
      <c r="H1" s="15"/>
      <c r="I1" s="15"/>
      <c r="J1" s="15"/>
      <c r="K1" s="16"/>
      <c r="L1" s="157"/>
      <c r="M1" s="157"/>
      <c r="N1" s="157"/>
      <c r="O1" s="157"/>
    </row>
    <row r="2" spans="1:22" ht="18" customHeight="1" x14ac:dyDescent="0.35">
      <c r="A2" s="17"/>
      <c r="B2" s="356" t="s">
        <v>605</v>
      </c>
      <c r="C2" s="356"/>
      <c r="D2" s="356"/>
      <c r="E2" s="356"/>
      <c r="F2" s="356"/>
      <c r="G2" s="356"/>
      <c r="H2" s="356"/>
      <c r="I2" s="356"/>
      <c r="J2" s="356"/>
      <c r="K2" s="20"/>
    </row>
    <row r="3" spans="1:22" ht="10" customHeight="1" x14ac:dyDescent="0.35">
      <c r="A3" s="17"/>
      <c r="B3" s="19"/>
      <c r="C3" s="19"/>
      <c r="D3" s="19"/>
      <c r="E3" s="19"/>
      <c r="F3" s="19"/>
      <c r="G3" s="19"/>
      <c r="H3" s="19"/>
      <c r="I3" s="19"/>
      <c r="J3" s="30"/>
      <c r="K3" s="20"/>
    </row>
    <row r="4" spans="1:22" ht="18" customHeight="1" x14ac:dyDescent="0.35">
      <c r="A4" s="17"/>
      <c r="B4" s="354" t="s">
        <v>606</v>
      </c>
      <c r="C4" s="354"/>
      <c r="D4" s="354"/>
      <c r="E4" s="354"/>
      <c r="F4" s="354"/>
      <c r="G4" s="354"/>
      <c r="H4" s="354"/>
      <c r="I4" s="354"/>
      <c r="J4" s="354"/>
      <c r="K4" s="20"/>
    </row>
    <row r="5" spans="1:22" ht="10" customHeight="1" x14ac:dyDescent="0.35">
      <c r="A5" s="17"/>
      <c r="B5" s="19"/>
      <c r="C5" s="19"/>
      <c r="D5" s="19"/>
      <c r="E5" s="19"/>
      <c r="F5" s="19"/>
      <c r="G5" s="19"/>
      <c r="H5" s="19"/>
      <c r="I5" s="19"/>
      <c r="J5" s="30"/>
      <c r="K5" s="20"/>
    </row>
    <row r="6" spans="1:22" ht="18" customHeight="1" x14ac:dyDescent="0.35">
      <c r="A6" s="17"/>
      <c r="B6" s="19"/>
      <c r="C6" s="19"/>
      <c r="D6" s="19"/>
      <c r="E6" s="19"/>
      <c r="F6" s="19"/>
      <c r="G6" s="19"/>
      <c r="H6" s="19"/>
      <c r="I6" s="19"/>
      <c r="J6" s="30" t="s">
        <v>586</v>
      </c>
      <c r="K6" s="20"/>
    </row>
    <row r="7" spans="1:22" ht="18" customHeight="1" x14ac:dyDescent="0.35">
      <c r="A7" s="17"/>
      <c r="B7" s="322" t="s">
        <v>605</v>
      </c>
      <c r="C7" s="322"/>
      <c r="D7" s="322"/>
      <c r="E7" s="322"/>
      <c r="F7" s="322"/>
      <c r="G7" s="322"/>
      <c r="H7" s="322"/>
      <c r="I7" s="19"/>
      <c r="J7" s="42">
        <f>SUM(SUM(J15:J16)+SUM(J30:J31)+SUM(J45:J46)+SUM(J60:J61)+SUM(J75:J76)+SUM(J90:J91)+SUM(J105:J106)+SUM(J120:J121)+SUM(J135:J136)+SUM(J150:J151))</f>
        <v>0</v>
      </c>
      <c r="K7" s="20"/>
    </row>
    <row r="8" spans="1:22" ht="10" customHeight="1" x14ac:dyDescent="0.35">
      <c r="A8" s="22"/>
      <c r="B8" s="23"/>
      <c r="C8" s="23"/>
      <c r="D8" s="23"/>
      <c r="E8" s="23"/>
      <c r="F8" s="23"/>
      <c r="G8" s="23"/>
      <c r="H8" s="23"/>
      <c r="I8" s="23"/>
      <c r="J8" s="23"/>
      <c r="K8" s="24"/>
    </row>
    <row r="9" spans="1:22" ht="10" customHeight="1" x14ac:dyDescent="0.35"/>
    <row r="10" spans="1:22" s="222" customFormat="1" ht="10" customHeight="1" x14ac:dyDescent="0.35">
      <c r="A10" s="14"/>
      <c r="B10" s="15"/>
      <c r="C10" s="15"/>
      <c r="D10" s="15"/>
      <c r="E10" s="15"/>
      <c r="F10" s="15"/>
      <c r="G10" s="15"/>
      <c r="H10" s="15"/>
      <c r="I10" s="15"/>
      <c r="J10" s="15"/>
      <c r="K10" s="16"/>
      <c r="L10" s="47"/>
      <c r="M10" s="47"/>
      <c r="N10" s="47"/>
      <c r="P10" s="8"/>
      <c r="Q10" s="8"/>
      <c r="R10" s="8"/>
      <c r="S10" s="8"/>
      <c r="T10" s="8"/>
      <c r="U10" s="8"/>
      <c r="V10" s="8"/>
    </row>
    <row r="11" spans="1:22" s="222" customFormat="1" ht="18" customHeight="1" x14ac:dyDescent="0.35">
      <c r="A11" s="17"/>
      <c r="B11" s="218" t="s">
        <v>607</v>
      </c>
      <c r="C11" s="218"/>
      <c r="D11" s="219"/>
      <c r="E11" s="219"/>
      <c r="F11" s="219"/>
      <c r="G11" s="219"/>
      <c r="H11" s="219"/>
      <c r="I11" s="219"/>
      <c r="J11" s="219"/>
      <c r="K11" s="20"/>
      <c r="L11" s="47"/>
      <c r="M11" s="47"/>
      <c r="N11" s="47"/>
      <c r="P11" s="8"/>
      <c r="Q11" s="8"/>
      <c r="R11" s="8"/>
      <c r="S11" s="8"/>
      <c r="T11" s="8"/>
      <c r="U11" s="8"/>
      <c r="V11" s="8"/>
    </row>
    <row r="12" spans="1:22" s="222" customFormat="1" ht="18" customHeight="1" x14ac:dyDescent="0.35">
      <c r="A12" s="17"/>
      <c r="B12" s="217" t="s">
        <v>608</v>
      </c>
      <c r="C12" s="217"/>
      <c r="D12" s="353"/>
      <c r="E12" s="353"/>
      <c r="F12" s="353"/>
      <c r="G12" s="353"/>
      <c r="H12" s="353"/>
      <c r="I12" s="353"/>
      <c r="J12" s="353"/>
      <c r="K12" s="20"/>
      <c r="L12" s="47"/>
      <c r="M12" s="47"/>
      <c r="N12" s="47"/>
      <c r="P12" s="8"/>
      <c r="Q12" s="8"/>
      <c r="R12" s="8"/>
      <c r="S12" s="8"/>
      <c r="T12" s="8"/>
      <c r="U12" s="8"/>
      <c r="V12" s="8"/>
    </row>
    <row r="13" spans="1:22" s="222" customFormat="1" ht="10" customHeight="1" x14ac:dyDescent="0.35">
      <c r="A13" s="17"/>
      <c r="B13" s="19"/>
      <c r="C13" s="19"/>
      <c r="D13" s="19"/>
      <c r="E13" s="19"/>
      <c r="F13" s="19"/>
      <c r="G13" s="19"/>
      <c r="H13" s="19"/>
      <c r="I13" s="19"/>
      <c r="J13" s="19"/>
      <c r="K13" s="20"/>
      <c r="L13" s="47"/>
      <c r="M13" s="47"/>
      <c r="N13" s="47"/>
      <c r="P13" s="8"/>
      <c r="R13" s="120"/>
      <c r="S13" s="8"/>
      <c r="T13" s="8"/>
      <c r="U13" s="8"/>
      <c r="V13" s="8"/>
    </row>
    <row r="14" spans="1:22" s="222" customFormat="1" ht="18" customHeight="1" x14ac:dyDescent="0.35">
      <c r="A14" s="17"/>
      <c r="B14" s="218" t="s">
        <v>609</v>
      </c>
      <c r="C14" s="218"/>
      <c r="D14" s="355" t="s">
        <v>558</v>
      </c>
      <c r="E14" s="355"/>
      <c r="F14" s="355"/>
      <c r="G14" s="19"/>
      <c r="H14" s="44"/>
      <c r="I14" s="19"/>
      <c r="J14" s="30" t="s">
        <v>586</v>
      </c>
      <c r="K14" s="20"/>
      <c r="L14" s="47"/>
      <c r="M14" s="47"/>
      <c r="N14" s="47"/>
      <c r="P14" s="8"/>
      <c r="R14" s="120"/>
      <c r="S14" s="8"/>
      <c r="T14" s="8"/>
      <c r="U14" s="8"/>
      <c r="V14" s="8"/>
    </row>
    <row r="15" spans="1:22" s="222" customFormat="1" ht="18" customHeight="1" x14ac:dyDescent="0.35">
      <c r="A15" s="17"/>
      <c r="B15" s="125"/>
      <c r="C15" s="220" t="s">
        <v>589</v>
      </c>
      <c r="D15" s="192"/>
      <c r="E15" s="121" t="s">
        <v>590</v>
      </c>
      <c r="F15" s="192"/>
      <c r="G15" s="153"/>
      <c r="H15" s="69"/>
      <c r="I15" s="123"/>
      <c r="J15" s="42">
        <f>ROUND(((F15-D15)/30.4),0)</f>
        <v>0</v>
      </c>
      <c r="K15" s="20"/>
      <c r="L15" s="147"/>
      <c r="M15" s="147"/>
      <c r="N15" s="47"/>
      <c r="O15" s="147"/>
      <c r="P15" s="8"/>
      <c r="R15" s="120"/>
      <c r="S15" s="8"/>
      <c r="T15" s="8"/>
      <c r="U15" s="8"/>
      <c r="V15" s="8"/>
    </row>
    <row r="16" spans="1:22" s="222" customFormat="1" ht="18" customHeight="1" x14ac:dyDescent="0.35">
      <c r="A16" s="17"/>
      <c r="B16" s="125"/>
      <c r="C16" s="220" t="s">
        <v>589</v>
      </c>
      <c r="D16" s="192"/>
      <c r="E16" s="121" t="s">
        <v>590</v>
      </c>
      <c r="F16" s="192"/>
      <c r="G16" s="153"/>
      <c r="H16" s="69"/>
      <c r="I16" s="123"/>
      <c r="J16" s="42">
        <f>ROUND(((F16-D16)/30.4),0)</f>
        <v>0</v>
      </c>
      <c r="K16" s="20"/>
      <c r="L16" s="147"/>
      <c r="M16" s="147"/>
      <c r="N16" s="47"/>
      <c r="O16" s="147"/>
      <c r="P16" s="8"/>
      <c r="R16" s="120"/>
      <c r="S16" s="8"/>
      <c r="T16" s="8"/>
      <c r="U16" s="8"/>
      <c r="V16" s="8"/>
    </row>
    <row r="17" spans="1:22" s="222" customFormat="1" ht="10" customHeight="1" x14ac:dyDescent="0.35">
      <c r="A17" s="17"/>
      <c r="B17" s="217"/>
      <c r="C17" s="217"/>
      <c r="D17" s="82"/>
      <c r="E17" s="219"/>
      <c r="F17" s="219"/>
      <c r="G17" s="219"/>
      <c r="H17" s="219"/>
      <c r="I17" s="219"/>
      <c r="J17" s="219"/>
      <c r="K17" s="20"/>
      <c r="L17" s="47"/>
      <c r="M17" s="47"/>
      <c r="N17" s="47"/>
      <c r="P17" s="8"/>
      <c r="R17" s="120"/>
      <c r="S17" s="8"/>
      <c r="T17" s="8"/>
      <c r="U17" s="8"/>
      <c r="V17" s="8"/>
    </row>
    <row r="18" spans="1:22" s="222" customFormat="1" ht="18" customHeight="1" x14ac:dyDescent="0.35">
      <c r="A18" s="17"/>
      <c r="B18" s="275" t="s">
        <v>592</v>
      </c>
      <c r="C18" s="218"/>
      <c r="D18" s="219"/>
      <c r="E18" s="219"/>
      <c r="F18" s="219"/>
      <c r="G18" s="219"/>
      <c r="H18" s="219"/>
      <c r="I18" s="219"/>
      <c r="J18" s="219"/>
      <c r="K18" s="20"/>
      <c r="L18" s="47"/>
      <c r="M18" s="47"/>
      <c r="N18" s="47"/>
      <c r="P18" s="8"/>
      <c r="R18" s="120"/>
      <c r="S18" s="8"/>
      <c r="T18" s="8"/>
      <c r="U18" s="8"/>
      <c r="V18" s="8"/>
    </row>
    <row r="19" spans="1:22" s="222" customFormat="1" ht="18" customHeight="1" x14ac:dyDescent="0.35">
      <c r="A19" s="17"/>
      <c r="B19" s="274" t="s">
        <v>593</v>
      </c>
      <c r="C19" s="217"/>
      <c r="D19" s="300"/>
      <c r="E19" s="300"/>
      <c r="F19" s="300"/>
      <c r="G19" s="300"/>
      <c r="H19" s="300"/>
      <c r="I19" s="300"/>
      <c r="J19" s="300"/>
      <c r="K19" s="20"/>
      <c r="L19" s="47"/>
      <c r="M19" s="47"/>
      <c r="N19" s="47"/>
      <c r="P19" s="8"/>
      <c r="R19" s="120"/>
      <c r="S19" s="8"/>
      <c r="T19" s="8"/>
      <c r="U19" s="8"/>
      <c r="V19" s="8"/>
    </row>
    <row r="20" spans="1:22" s="222" customFormat="1" ht="18" customHeight="1" x14ac:dyDescent="0.35">
      <c r="A20" s="17"/>
      <c r="B20" s="273" t="s">
        <v>610</v>
      </c>
      <c r="C20" s="217"/>
      <c r="D20" s="300"/>
      <c r="E20" s="300"/>
      <c r="F20" s="300"/>
      <c r="G20" s="300"/>
      <c r="H20" s="300"/>
      <c r="I20" s="300"/>
      <c r="J20" s="300"/>
      <c r="K20" s="20"/>
      <c r="L20" s="47"/>
      <c r="M20" s="47"/>
      <c r="N20" s="47"/>
      <c r="P20" s="8"/>
      <c r="R20" s="120"/>
      <c r="S20" s="8"/>
      <c r="T20" s="8"/>
      <c r="U20" s="8"/>
      <c r="V20" s="8"/>
    </row>
    <row r="21" spans="1:22" s="222" customFormat="1" ht="18" customHeight="1" x14ac:dyDescent="0.35">
      <c r="A21" s="17"/>
      <c r="B21" s="273" t="s">
        <v>595</v>
      </c>
      <c r="C21" s="217"/>
      <c r="D21" s="300"/>
      <c r="E21" s="300"/>
      <c r="F21" s="300"/>
      <c r="G21" s="300"/>
      <c r="H21" s="300"/>
      <c r="I21" s="300"/>
      <c r="J21" s="300"/>
      <c r="K21" s="20"/>
      <c r="L21" s="47"/>
      <c r="M21" s="47"/>
      <c r="N21" s="47"/>
      <c r="P21" s="8"/>
      <c r="R21" s="120"/>
      <c r="S21" s="8"/>
      <c r="T21" s="8"/>
      <c r="U21" s="8"/>
      <c r="V21" s="8"/>
    </row>
    <row r="22" spans="1:22" s="222" customFormat="1" ht="18" customHeight="1" x14ac:dyDescent="0.35">
      <c r="A22" s="17"/>
      <c r="B22" s="274" t="s">
        <v>337</v>
      </c>
      <c r="C22" s="217"/>
      <c r="D22" s="300"/>
      <c r="E22" s="300"/>
      <c r="F22" s="300"/>
      <c r="G22" s="300"/>
      <c r="H22" s="300"/>
      <c r="I22" s="300"/>
      <c r="J22" s="300"/>
      <c r="K22" s="20"/>
      <c r="L22" s="47"/>
      <c r="M22" s="47"/>
      <c r="N22" s="47"/>
      <c r="P22" s="8"/>
      <c r="R22" s="120"/>
      <c r="S22" s="8"/>
      <c r="T22" s="8"/>
      <c r="U22" s="8"/>
      <c r="V22" s="8"/>
    </row>
    <row r="23" spans="1:22" s="222" customFormat="1" ht="10" customHeight="1" x14ac:dyDescent="0.35">
      <c r="A23" s="22"/>
      <c r="B23" s="23"/>
      <c r="C23" s="23"/>
      <c r="D23" s="23"/>
      <c r="E23" s="23"/>
      <c r="F23" s="23"/>
      <c r="G23" s="23"/>
      <c r="H23" s="23"/>
      <c r="I23" s="23"/>
      <c r="J23" s="23"/>
      <c r="K23" s="24"/>
      <c r="L23" s="47"/>
      <c r="M23" s="47"/>
      <c r="N23" s="47"/>
      <c r="P23" s="8"/>
      <c r="R23" s="120"/>
      <c r="S23" s="8"/>
      <c r="T23" s="8"/>
      <c r="U23" s="8"/>
      <c r="V23" s="8"/>
    </row>
    <row r="24" spans="1:22" s="222" customFormat="1" ht="10" customHeight="1" x14ac:dyDescent="0.35">
      <c r="A24" s="8"/>
      <c r="B24" s="8"/>
      <c r="C24" s="8"/>
      <c r="D24" s="8"/>
      <c r="E24" s="8"/>
      <c r="F24" s="8"/>
      <c r="G24" s="8"/>
      <c r="H24" s="8"/>
      <c r="I24" s="8"/>
      <c r="J24" s="8"/>
      <c r="L24" s="47"/>
      <c r="M24" s="47"/>
      <c r="N24" s="47"/>
      <c r="P24" s="8"/>
      <c r="R24" s="124"/>
      <c r="S24" s="8"/>
      <c r="T24" s="8"/>
      <c r="U24" s="8"/>
      <c r="V24" s="8"/>
    </row>
    <row r="25" spans="1:22" ht="10" customHeight="1" x14ac:dyDescent="0.35">
      <c r="A25" s="14"/>
      <c r="B25" s="15"/>
      <c r="C25" s="15"/>
      <c r="D25" s="15"/>
      <c r="E25" s="15"/>
      <c r="F25" s="15"/>
      <c r="G25" s="15"/>
      <c r="H25" s="15"/>
      <c r="I25" s="15"/>
      <c r="J25" s="15"/>
      <c r="K25" s="16"/>
      <c r="Q25" s="222"/>
      <c r="R25" s="11"/>
    </row>
    <row r="26" spans="1:22" ht="18" customHeight="1" x14ac:dyDescent="0.35">
      <c r="A26" s="17"/>
      <c r="B26" s="277" t="s">
        <v>619</v>
      </c>
      <c r="C26" s="218"/>
      <c r="D26" s="219"/>
      <c r="E26" s="219"/>
      <c r="F26" s="219"/>
      <c r="G26" s="219"/>
      <c r="H26" s="219"/>
      <c r="I26" s="219"/>
      <c r="J26" s="219"/>
      <c r="K26" s="20"/>
      <c r="Q26" s="45"/>
      <c r="R26" s="46"/>
    </row>
    <row r="27" spans="1:22" ht="18" customHeight="1" x14ac:dyDescent="0.35">
      <c r="A27" s="17"/>
      <c r="B27" s="217" t="s">
        <v>608</v>
      </c>
      <c r="C27" s="217"/>
      <c r="D27" s="353"/>
      <c r="E27" s="353"/>
      <c r="F27" s="353"/>
      <c r="G27" s="353"/>
      <c r="H27" s="353"/>
      <c r="I27" s="353"/>
      <c r="J27" s="353"/>
      <c r="K27" s="20"/>
      <c r="Q27" s="222"/>
      <c r="R27" s="11"/>
    </row>
    <row r="28" spans="1:22" ht="10" customHeight="1" x14ac:dyDescent="0.35">
      <c r="A28" s="17"/>
      <c r="B28" s="19"/>
      <c r="C28" s="19"/>
      <c r="D28" s="19"/>
      <c r="E28" s="19"/>
      <c r="F28" s="19"/>
      <c r="G28" s="19"/>
      <c r="H28" s="19"/>
      <c r="I28" s="19"/>
      <c r="J28" s="19"/>
      <c r="K28" s="20"/>
    </row>
    <row r="29" spans="1:22" ht="18" customHeight="1" x14ac:dyDescent="0.35">
      <c r="A29" s="17"/>
      <c r="B29" s="277" t="s">
        <v>609</v>
      </c>
      <c r="C29" s="218"/>
      <c r="D29" s="355" t="s">
        <v>558</v>
      </c>
      <c r="E29" s="355"/>
      <c r="F29" s="355"/>
      <c r="G29" s="19"/>
      <c r="H29" s="44"/>
      <c r="I29" s="19"/>
      <c r="J29" s="30" t="s">
        <v>586</v>
      </c>
      <c r="K29" s="20"/>
    </row>
    <row r="30" spans="1:22" ht="18" customHeight="1" x14ac:dyDescent="0.35">
      <c r="A30" s="17"/>
      <c r="B30" s="125"/>
      <c r="C30" s="276" t="s">
        <v>589</v>
      </c>
      <c r="D30" s="192"/>
      <c r="E30" s="121" t="s">
        <v>590</v>
      </c>
      <c r="F30" s="192"/>
      <c r="G30" s="153"/>
      <c r="H30" s="69"/>
      <c r="I30" s="123"/>
      <c r="J30" s="42">
        <f>ROUND(((F30-D30)/30.4),0)</f>
        <v>0</v>
      </c>
      <c r="K30" s="20"/>
      <c r="O30" s="47"/>
    </row>
    <row r="31" spans="1:22" ht="18" customHeight="1" x14ac:dyDescent="0.35">
      <c r="A31" s="17"/>
      <c r="B31" s="125"/>
      <c r="C31" s="276" t="s">
        <v>589</v>
      </c>
      <c r="D31" s="192"/>
      <c r="E31" s="121" t="s">
        <v>590</v>
      </c>
      <c r="F31" s="192"/>
      <c r="G31" s="153"/>
      <c r="H31" s="69"/>
      <c r="I31" s="123"/>
      <c r="J31" s="42">
        <f>ROUND(((F31-D31)/30.4),0)</f>
        <v>0</v>
      </c>
      <c r="K31" s="20"/>
      <c r="O31" s="47"/>
    </row>
    <row r="32" spans="1:22" ht="10" customHeight="1" x14ac:dyDescent="0.35">
      <c r="A32" s="17"/>
      <c r="B32" s="217"/>
      <c r="C32" s="217"/>
      <c r="D32" s="82"/>
      <c r="E32" s="219"/>
      <c r="F32" s="219"/>
      <c r="G32" s="219"/>
      <c r="H32" s="219"/>
      <c r="I32" s="219"/>
      <c r="J32" s="219"/>
      <c r="K32" s="20"/>
    </row>
    <row r="33" spans="1:15" ht="18" customHeight="1" x14ac:dyDescent="0.35">
      <c r="A33" s="17"/>
      <c r="B33" s="275" t="s">
        <v>592</v>
      </c>
      <c r="C33" s="218"/>
      <c r="D33" s="219"/>
      <c r="E33" s="219"/>
      <c r="F33" s="219"/>
      <c r="G33" s="219"/>
      <c r="H33" s="219"/>
      <c r="I33" s="219"/>
      <c r="J33" s="219"/>
      <c r="K33" s="20"/>
    </row>
    <row r="34" spans="1:15" ht="18" customHeight="1" x14ac:dyDescent="0.35">
      <c r="A34" s="17"/>
      <c r="B34" s="274" t="s">
        <v>593</v>
      </c>
      <c r="C34" s="217"/>
      <c r="D34" s="300"/>
      <c r="E34" s="300"/>
      <c r="F34" s="300"/>
      <c r="G34" s="300"/>
      <c r="H34" s="300"/>
      <c r="I34" s="300"/>
      <c r="J34" s="300"/>
      <c r="K34" s="20"/>
    </row>
    <row r="35" spans="1:15" ht="18" customHeight="1" x14ac:dyDescent="0.35">
      <c r="A35" s="17"/>
      <c r="B35" s="273" t="s">
        <v>610</v>
      </c>
      <c r="C35" s="217"/>
      <c r="D35" s="300"/>
      <c r="E35" s="300"/>
      <c r="F35" s="300"/>
      <c r="G35" s="300"/>
      <c r="H35" s="300"/>
      <c r="I35" s="300"/>
      <c r="J35" s="300"/>
      <c r="K35" s="20"/>
    </row>
    <row r="36" spans="1:15" ht="18" customHeight="1" x14ac:dyDescent="0.35">
      <c r="A36" s="17"/>
      <c r="B36" s="273" t="s">
        <v>595</v>
      </c>
      <c r="C36" s="217"/>
      <c r="D36" s="300"/>
      <c r="E36" s="300"/>
      <c r="F36" s="300"/>
      <c r="G36" s="300"/>
      <c r="H36" s="300"/>
      <c r="I36" s="300"/>
      <c r="J36" s="300"/>
      <c r="K36" s="20"/>
    </row>
    <row r="37" spans="1:15" ht="18" customHeight="1" x14ac:dyDescent="0.35">
      <c r="A37" s="17"/>
      <c r="B37" s="274" t="s">
        <v>337</v>
      </c>
      <c r="C37" s="217"/>
      <c r="D37" s="300"/>
      <c r="E37" s="300"/>
      <c r="F37" s="300"/>
      <c r="G37" s="300"/>
      <c r="H37" s="300"/>
      <c r="I37" s="300"/>
      <c r="J37" s="300"/>
      <c r="K37" s="20"/>
    </row>
    <row r="38" spans="1:15" ht="10" customHeight="1" x14ac:dyDescent="0.35">
      <c r="A38" s="22"/>
      <c r="B38" s="23"/>
      <c r="C38" s="23"/>
      <c r="D38" s="23"/>
      <c r="E38" s="23"/>
      <c r="F38" s="23"/>
      <c r="G38" s="23"/>
      <c r="H38" s="23"/>
      <c r="I38" s="23"/>
      <c r="J38" s="23"/>
      <c r="K38" s="24"/>
    </row>
    <row r="39" spans="1:15" ht="10" customHeight="1" x14ac:dyDescent="0.35"/>
    <row r="40" spans="1:15" ht="10" customHeight="1" x14ac:dyDescent="0.35">
      <c r="A40" s="14"/>
      <c r="B40" s="15"/>
      <c r="C40" s="15"/>
      <c r="D40" s="15"/>
      <c r="E40" s="15"/>
      <c r="F40" s="15"/>
      <c r="G40" s="15"/>
      <c r="H40" s="15"/>
      <c r="I40" s="15"/>
      <c r="J40" s="15"/>
      <c r="K40" s="16"/>
    </row>
    <row r="41" spans="1:15" ht="18" customHeight="1" x14ac:dyDescent="0.35">
      <c r="A41" s="17"/>
      <c r="B41" s="277" t="s">
        <v>618</v>
      </c>
      <c r="C41" s="218"/>
      <c r="D41" s="219"/>
      <c r="E41" s="219"/>
      <c r="F41" s="219"/>
      <c r="G41" s="219"/>
      <c r="H41" s="219"/>
      <c r="I41" s="219"/>
      <c r="J41" s="219"/>
      <c r="K41" s="20"/>
    </row>
    <row r="42" spans="1:15" ht="18" customHeight="1" x14ac:dyDescent="0.35">
      <c r="A42" s="17"/>
      <c r="B42" s="217" t="s">
        <v>608</v>
      </c>
      <c r="C42" s="217"/>
      <c r="D42" s="353"/>
      <c r="E42" s="353"/>
      <c r="F42" s="353"/>
      <c r="G42" s="353"/>
      <c r="H42" s="353"/>
      <c r="I42" s="353"/>
      <c r="J42" s="353"/>
      <c r="K42" s="20"/>
    </row>
    <row r="43" spans="1:15" ht="10" customHeight="1" x14ac:dyDescent="0.35">
      <c r="A43" s="17"/>
      <c r="B43" s="19"/>
      <c r="C43" s="19"/>
      <c r="D43" s="19"/>
      <c r="E43" s="19"/>
      <c r="F43" s="19"/>
      <c r="G43" s="19"/>
      <c r="H43" s="19"/>
      <c r="I43" s="19"/>
      <c r="J43" s="19"/>
      <c r="K43" s="20"/>
    </row>
    <row r="44" spans="1:15" ht="18" customHeight="1" x14ac:dyDescent="0.35">
      <c r="A44" s="17"/>
      <c r="B44" s="277" t="s">
        <v>609</v>
      </c>
      <c r="C44" s="218"/>
      <c r="D44" s="355" t="s">
        <v>558</v>
      </c>
      <c r="E44" s="355"/>
      <c r="F44" s="355"/>
      <c r="G44" s="19"/>
      <c r="H44" s="44"/>
      <c r="I44" s="19"/>
      <c r="J44" s="30" t="s">
        <v>586</v>
      </c>
      <c r="K44" s="20"/>
    </row>
    <row r="45" spans="1:15" ht="18" customHeight="1" x14ac:dyDescent="0.35">
      <c r="A45" s="17"/>
      <c r="B45" s="125"/>
      <c r="C45" s="276" t="s">
        <v>589</v>
      </c>
      <c r="D45" s="192"/>
      <c r="E45" s="121" t="s">
        <v>590</v>
      </c>
      <c r="F45" s="192"/>
      <c r="G45" s="153"/>
      <c r="H45" s="69"/>
      <c r="I45" s="123"/>
      <c r="J45" s="42">
        <f>ROUND(((F45-D45)/30.4),0)</f>
        <v>0</v>
      </c>
      <c r="K45" s="20"/>
      <c r="O45" s="47"/>
    </row>
    <row r="46" spans="1:15" ht="18" customHeight="1" x14ac:dyDescent="0.35">
      <c r="A46" s="17"/>
      <c r="B46" s="125"/>
      <c r="C46" s="276" t="s">
        <v>589</v>
      </c>
      <c r="D46" s="192"/>
      <c r="E46" s="121" t="s">
        <v>590</v>
      </c>
      <c r="F46" s="192"/>
      <c r="G46" s="153"/>
      <c r="H46" s="69"/>
      <c r="I46" s="123"/>
      <c r="J46" s="42">
        <f>ROUND(((F46-D46)/30.4),0)</f>
        <v>0</v>
      </c>
      <c r="K46" s="20"/>
      <c r="O46" s="47"/>
    </row>
    <row r="47" spans="1:15" ht="10" customHeight="1" x14ac:dyDescent="0.35">
      <c r="A47" s="17"/>
      <c r="B47" s="217"/>
      <c r="C47" s="217"/>
      <c r="D47" s="82"/>
      <c r="E47" s="219"/>
      <c r="F47" s="219"/>
      <c r="G47" s="219"/>
      <c r="H47" s="219"/>
      <c r="I47" s="219"/>
      <c r="J47" s="219"/>
      <c r="K47" s="20"/>
    </row>
    <row r="48" spans="1:15" ht="18" customHeight="1" x14ac:dyDescent="0.35">
      <c r="A48" s="17"/>
      <c r="B48" s="275" t="s">
        <v>592</v>
      </c>
      <c r="C48" s="218"/>
      <c r="D48" s="219"/>
      <c r="E48" s="219"/>
      <c r="F48" s="219"/>
      <c r="G48" s="219"/>
      <c r="H48" s="219"/>
      <c r="I48" s="219"/>
      <c r="J48" s="219"/>
      <c r="K48" s="20"/>
    </row>
    <row r="49" spans="1:15" ht="18" customHeight="1" x14ac:dyDescent="0.35">
      <c r="A49" s="17"/>
      <c r="B49" s="274" t="s">
        <v>593</v>
      </c>
      <c r="C49" s="217"/>
      <c r="D49" s="300"/>
      <c r="E49" s="300"/>
      <c r="F49" s="300"/>
      <c r="G49" s="300"/>
      <c r="H49" s="300"/>
      <c r="I49" s="300"/>
      <c r="J49" s="300"/>
      <c r="K49" s="20"/>
    </row>
    <row r="50" spans="1:15" ht="18" customHeight="1" x14ac:dyDescent="0.35">
      <c r="A50" s="17"/>
      <c r="B50" s="273" t="s">
        <v>610</v>
      </c>
      <c r="C50" s="217"/>
      <c r="D50" s="300"/>
      <c r="E50" s="300"/>
      <c r="F50" s="300"/>
      <c r="G50" s="300"/>
      <c r="H50" s="300"/>
      <c r="I50" s="300"/>
      <c r="J50" s="300"/>
      <c r="K50" s="20"/>
    </row>
    <row r="51" spans="1:15" ht="18" customHeight="1" x14ac:dyDescent="0.35">
      <c r="A51" s="17"/>
      <c r="B51" s="273" t="s">
        <v>595</v>
      </c>
      <c r="C51" s="217"/>
      <c r="D51" s="300"/>
      <c r="E51" s="300"/>
      <c r="F51" s="300"/>
      <c r="G51" s="300"/>
      <c r="H51" s="300"/>
      <c r="I51" s="300"/>
      <c r="J51" s="300"/>
      <c r="K51" s="20"/>
    </row>
    <row r="52" spans="1:15" ht="18" customHeight="1" x14ac:dyDescent="0.35">
      <c r="A52" s="17"/>
      <c r="B52" s="274" t="s">
        <v>337</v>
      </c>
      <c r="C52" s="217"/>
      <c r="D52" s="300"/>
      <c r="E52" s="300"/>
      <c r="F52" s="300"/>
      <c r="G52" s="300"/>
      <c r="H52" s="300"/>
      <c r="I52" s="300"/>
      <c r="J52" s="300"/>
      <c r="K52" s="20"/>
    </row>
    <row r="53" spans="1:15" ht="10" customHeight="1" x14ac:dyDescent="0.35">
      <c r="A53" s="22"/>
      <c r="B53" s="23"/>
      <c r="C53" s="23"/>
      <c r="D53" s="23"/>
      <c r="E53" s="23"/>
      <c r="F53" s="23"/>
      <c r="G53" s="23"/>
      <c r="H53" s="23"/>
      <c r="I53" s="23"/>
      <c r="J53" s="23"/>
      <c r="K53" s="24"/>
    </row>
    <row r="54" spans="1:15" ht="10" customHeight="1" x14ac:dyDescent="0.35"/>
    <row r="55" spans="1:15" ht="10" customHeight="1" x14ac:dyDescent="0.35">
      <c r="A55" s="14"/>
      <c r="B55" s="15"/>
      <c r="C55" s="15"/>
      <c r="D55" s="15"/>
      <c r="E55" s="15"/>
      <c r="F55" s="15"/>
      <c r="G55" s="15"/>
      <c r="H55" s="15"/>
      <c r="I55" s="15"/>
      <c r="J55" s="15"/>
      <c r="K55" s="16"/>
    </row>
    <row r="56" spans="1:15" ht="18" customHeight="1" x14ac:dyDescent="0.35">
      <c r="A56" s="17"/>
      <c r="B56" s="277" t="s">
        <v>617</v>
      </c>
      <c r="C56" s="218"/>
      <c r="D56" s="219"/>
      <c r="E56" s="219"/>
      <c r="F56" s="219"/>
      <c r="G56" s="219"/>
      <c r="H56" s="219"/>
      <c r="I56" s="219"/>
      <c r="J56" s="219"/>
      <c r="K56" s="20"/>
    </row>
    <row r="57" spans="1:15" ht="18" customHeight="1" x14ac:dyDescent="0.35">
      <c r="A57" s="17"/>
      <c r="B57" s="217" t="s">
        <v>608</v>
      </c>
      <c r="C57" s="217"/>
      <c r="D57" s="353"/>
      <c r="E57" s="353"/>
      <c r="F57" s="353"/>
      <c r="G57" s="353"/>
      <c r="H57" s="353"/>
      <c r="I57" s="353"/>
      <c r="J57" s="353"/>
      <c r="K57" s="20"/>
    </row>
    <row r="58" spans="1:15" ht="10" customHeight="1" x14ac:dyDescent="0.35">
      <c r="A58" s="17"/>
      <c r="B58" s="19"/>
      <c r="C58" s="19"/>
      <c r="D58" s="19"/>
      <c r="E58" s="19"/>
      <c r="F58" s="19"/>
      <c r="G58" s="19"/>
      <c r="H58" s="19"/>
      <c r="I58" s="19"/>
      <c r="J58" s="19"/>
      <c r="K58" s="20"/>
    </row>
    <row r="59" spans="1:15" ht="18" customHeight="1" x14ac:dyDescent="0.35">
      <c r="A59" s="17"/>
      <c r="B59" s="277" t="s">
        <v>609</v>
      </c>
      <c r="C59" s="218"/>
      <c r="D59" s="355" t="s">
        <v>558</v>
      </c>
      <c r="E59" s="355"/>
      <c r="F59" s="355"/>
      <c r="G59" s="19"/>
      <c r="H59" s="44"/>
      <c r="I59" s="19"/>
      <c r="J59" s="30" t="s">
        <v>586</v>
      </c>
      <c r="K59" s="20"/>
    </row>
    <row r="60" spans="1:15" ht="18" customHeight="1" x14ac:dyDescent="0.35">
      <c r="A60" s="17"/>
      <c r="B60" s="125"/>
      <c r="C60" s="276" t="s">
        <v>589</v>
      </c>
      <c r="D60" s="192"/>
      <c r="E60" s="121" t="s">
        <v>590</v>
      </c>
      <c r="F60" s="192"/>
      <c r="G60" s="153"/>
      <c r="H60" s="69"/>
      <c r="I60" s="123"/>
      <c r="J60" s="42">
        <f>ROUND(((F60-D60)/30.4),0)</f>
        <v>0</v>
      </c>
      <c r="K60" s="20"/>
      <c r="O60" s="47"/>
    </row>
    <row r="61" spans="1:15" ht="18" customHeight="1" x14ac:dyDescent="0.35">
      <c r="A61" s="17"/>
      <c r="B61" s="125"/>
      <c r="C61" s="276" t="s">
        <v>589</v>
      </c>
      <c r="D61" s="192"/>
      <c r="E61" s="121" t="s">
        <v>590</v>
      </c>
      <c r="F61" s="192"/>
      <c r="G61" s="153"/>
      <c r="H61" s="69"/>
      <c r="I61" s="123"/>
      <c r="J61" s="42">
        <f>ROUND(((F61-D61)/30.4),0)</f>
        <v>0</v>
      </c>
      <c r="K61" s="20"/>
      <c r="O61" s="47"/>
    </row>
    <row r="62" spans="1:15" ht="10" customHeight="1" x14ac:dyDescent="0.35">
      <c r="A62" s="17"/>
      <c r="B62" s="217"/>
      <c r="C62" s="217"/>
      <c r="D62" s="82"/>
      <c r="E62" s="219"/>
      <c r="F62" s="219"/>
      <c r="G62" s="219"/>
      <c r="H62" s="219"/>
      <c r="I62" s="219"/>
      <c r="J62" s="219"/>
      <c r="K62" s="20"/>
    </row>
    <row r="63" spans="1:15" ht="18" customHeight="1" x14ac:dyDescent="0.35">
      <c r="A63" s="17"/>
      <c r="B63" s="218" t="s">
        <v>20</v>
      </c>
      <c r="C63" s="218"/>
      <c r="D63" s="219"/>
      <c r="E63" s="219"/>
      <c r="F63" s="219"/>
      <c r="G63" s="219"/>
      <c r="H63" s="219"/>
      <c r="I63" s="219"/>
      <c r="J63" s="219"/>
      <c r="K63" s="20"/>
    </row>
    <row r="64" spans="1:15" ht="18" customHeight="1" x14ac:dyDescent="0.35">
      <c r="A64" s="17"/>
      <c r="B64" s="217" t="s">
        <v>9</v>
      </c>
      <c r="C64" s="217"/>
      <c r="D64" s="300"/>
      <c r="E64" s="300"/>
      <c r="F64" s="300"/>
      <c r="G64" s="300"/>
      <c r="H64" s="300"/>
      <c r="I64" s="300"/>
      <c r="J64" s="300"/>
      <c r="K64" s="20"/>
    </row>
    <row r="65" spans="1:15" ht="18" customHeight="1" x14ac:dyDescent="0.35">
      <c r="A65" s="17"/>
      <c r="B65" s="217" t="s">
        <v>223</v>
      </c>
      <c r="C65" s="217"/>
      <c r="D65" s="300"/>
      <c r="E65" s="300"/>
      <c r="F65" s="300"/>
      <c r="G65" s="300"/>
      <c r="H65" s="300"/>
      <c r="I65" s="300"/>
      <c r="J65" s="300"/>
      <c r="K65" s="20"/>
    </row>
    <row r="66" spans="1:15" ht="18" customHeight="1" x14ac:dyDescent="0.35">
      <c r="A66" s="17"/>
      <c r="B66" s="217" t="s">
        <v>19</v>
      </c>
      <c r="C66" s="217"/>
      <c r="D66" s="300"/>
      <c r="E66" s="300"/>
      <c r="F66" s="300"/>
      <c r="G66" s="300"/>
      <c r="H66" s="300"/>
      <c r="I66" s="300"/>
      <c r="J66" s="300"/>
      <c r="K66" s="20"/>
    </row>
    <row r="67" spans="1:15" ht="18" customHeight="1" x14ac:dyDescent="0.35">
      <c r="A67" s="17"/>
      <c r="B67" s="217" t="s">
        <v>11</v>
      </c>
      <c r="C67" s="217"/>
      <c r="D67" s="300"/>
      <c r="E67" s="300"/>
      <c r="F67" s="300"/>
      <c r="G67" s="300"/>
      <c r="H67" s="300"/>
      <c r="I67" s="300"/>
      <c r="J67" s="300"/>
      <c r="K67" s="20"/>
    </row>
    <row r="68" spans="1:15" ht="10" customHeight="1" x14ac:dyDescent="0.35">
      <c r="A68" s="22"/>
      <c r="B68" s="23"/>
      <c r="C68" s="23"/>
      <c r="D68" s="23"/>
      <c r="E68" s="23"/>
      <c r="F68" s="23"/>
      <c r="G68" s="23"/>
      <c r="H68" s="23"/>
      <c r="I68" s="23"/>
      <c r="J68" s="23"/>
      <c r="K68" s="24"/>
    </row>
    <row r="69" spans="1:15" ht="10" customHeight="1" x14ac:dyDescent="0.35"/>
    <row r="70" spans="1:15" ht="10" customHeight="1" x14ac:dyDescent="0.35">
      <c r="A70" s="14"/>
      <c r="B70" s="15"/>
      <c r="C70" s="15"/>
      <c r="D70" s="15"/>
      <c r="E70" s="15"/>
      <c r="F70" s="15"/>
      <c r="G70" s="15"/>
      <c r="H70" s="15"/>
      <c r="I70" s="15"/>
      <c r="J70" s="15"/>
      <c r="K70" s="16"/>
    </row>
    <row r="71" spans="1:15" ht="18" customHeight="1" x14ac:dyDescent="0.35">
      <c r="A71" s="17"/>
      <c r="B71" s="277" t="s">
        <v>616</v>
      </c>
      <c r="C71" s="218"/>
      <c r="D71" s="219"/>
      <c r="E71" s="219"/>
      <c r="F71" s="219"/>
      <c r="G71" s="219"/>
      <c r="H71" s="219"/>
      <c r="I71" s="219"/>
      <c r="J71" s="219"/>
      <c r="K71" s="20"/>
    </row>
    <row r="72" spans="1:15" ht="18" customHeight="1" x14ac:dyDescent="0.35">
      <c r="A72" s="17"/>
      <c r="B72" s="217" t="s">
        <v>608</v>
      </c>
      <c r="C72" s="217"/>
      <c r="D72" s="353"/>
      <c r="E72" s="353"/>
      <c r="F72" s="353"/>
      <c r="G72" s="353"/>
      <c r="H72" s="353"/>
      <c r="I72" s="353"/>
      <c r="J72" s="353"/>
      <c r="K72" s="20"/>
    </row>
    <row r="73" spans="1:15" ht="10" customHeight="1" x14ac:dyDescent="0.35">
      <c r="A73" s="17"/>
      <c r="B73" s="19"/>
      <c r="C73" s="19"/>
      <c r="D73" s="19"/>
      <c r="E73" s="19"/>
      <c r="F73" s="19"/>
      <c r="G73" s="19"/>
      <c r="H73" s="19"/>
      <c r="I73" s="19"/>
      <c r="J73" s="19"/>
      <c r="K73" s="20"/>
    </row>
    <row r="74" spans="1:15" ht="18" customHeight="1" x14ac:dyDescent="0.35">
      <c r="A74" s="17"/>
      <c r="B74" s="277" t="s">
        <v>609</v>
      </c>
      <c r="C74" s="218"/>
      <c r="D74" s="355" t="s">
        <v>558</v>
      </c>
      <c r="E74" s="355"/>
      <c r="F74" s="355"/>
      <c r="G74" s="19"/>
      <c r="H74" s="44"/>
      <c r="I74" s="19"/>
      <c r="J74" s="30" t="s">
        <v>586</v>
      </c>
      <c r="K74" s="20"/>
    </row>
    <row r="75" spans="1:15" ht="18" customHeight="1" x14ac:dyDescent="0.35">
      <c r="A75" s="17"/>
      <c r="B75" s="125"/>
      <c r="C75" s="276" t="s">
        <v>589</v>
      </c>
      <c r="D75" s="192"/>
      <c r="E75" s="121" t="s">
        <v>590</v>
      </c>
      <c r="F75" s="192"/>
      <c r="G75" s="153"/>
      <c r="H75" s="69"/>
      <c r="I75" s="123"/>
      <c r="J75" s="42">
        <f>ROUND(((F75-D75)/30.4),0)</f>
        <v>0</v>
      </c>
      <c r="K75" s="20"/>
      <c r="O75" s="47"/>
    </row>
    <row r="76" spans="1:15" ht="18" customHeight="1" x14ac:dyDescent="0.35">
      <c r="A76" s="17"/>
      <c r="B76" s="125"/>
      <c r="C76" s="276" t="s">
        <v>589</v>
      </c>
      <c r="D76" s="192"/>
      <c r="E76" s="121" t="s">
        <v>590</v>
      </c>
      <c r="F76" s="192"/>
      <c r="G76" s="153"/>
      <c r="H76" s="69"/>
      <c r="I76" s="123"/>
      <c r="J76" s="42">
        <f>ROUND(((F76-D76)/30.4),0)</f>
        <v>0</v>
      </c>
      <c r="K76" s="20"/>
      <c r="O76" s="47"/>
    </row>
    <row r="77" spans="1:15" ht="10" customHeight="1" x14ac:dyDescent="0.35">
      <c r="A77" s="17"/>
      <c r="B77" s="217"/>
      <c r="C77" s="217"/>
      <c r="D77" s="82"/>
      <c r="E77" s="219"/>
      <c r="F77" s="219"/>
      <c r="G77" s="219"/>
      <c r="H77" s="219"/>
      <c r="I77" s="219"/>
      <c r="J77" s="219"/>
      <c r="K77" s="20"/>
    </row>
    <row r="78" spans="1:15" ht="18" customHeight="1" x14ac:dyDescent="0.35">
      <c r="A78" s="17"/>
      <c r="B78" s="275" t="s">
        <v>592</v>
      </c>
      <c r="C78" s="218"/>
      <c r="D78" s="219"/>
      <c r="E78" s="219"/>
      <c r="F78" s="219"/>
      <c r="G78" s="219"/>
      <c r="H78" s="219"/>
      <c r="I78" s="219"/>
      <c r="J78" s="219"/>
      <c r="K78" s="20"/>
    </row>
    <row r="79" spans="1:15" ht="18" customHeight="1" x14ac:dyDescent="0.35">
      <c r="A79" s="17"/>
      <c r="B79" s="274" t="s">
        <v>593</v>
      </c>
      <c r="C79" s="217"/>
      <c r="D79" s="300"/>
      <c r="E79" s="300"/>
      <c r="F79" s="300"/>
      <c r="G79" s="300"/>
      <c r="H79" s="300"/>
      <c r="I79" s="300"/>
      <c r="J79" s="300"/>
      <c r="K79" s="20"/>
    </row>
    <row r="80" spans="1:15" ht="18" customHeight="1" x14ac:dyDescent="0.35">
      <c r="A80" s="17"/>
      <c r="B80" s="273" t="s">
        <v>610</v>
      </c>
      <c r="C80" s="217"/>
      <c r="D80" s="300"/>
      <c r="E80" s="300"/>
      <c r="F80" s="300"/>
      <c r="G80" s="300"/>
      <c r="H80" s="300"/>
      <c r="I80" s="300"/>
      <c r="J80" s="300"/>
      <c r="K80" s="20"/>
    </row>
    <row r="81" spans="1:15" ht="18" customHeight="1" x14ac:dyDescent="0.35">
      <c r="A81" s="17"/>
      <c r="B81" s="273" t="s">
        <v>595</v>
      </c>
      <c r="C81" s="217"/>
      <c r="D81" s="300"/>
      <c r="E81" s="300"/>
      <c r="F81" s="300"/>
      <c r="G81" s="300"/>
      <c r="H81" s="300"/>
      <c r="I81" s="300"/>
      <c r="J81" s="300"/>
      <c r="K81" s="20"/>
    </row>
    <row r="82" spans="1:15" ht="18" customHeight="1" x14ac:dyDescent="0.35">
      <c r="A82" s="17"/>
      <c r="B82" s="274" t="s">
        <v>337</v>
      </c>
      <c r="C82" s="217"/>
      <c r="D82" s="300"/>
      <c r="E82" s="300"/>
      <c r="F82" s="300"/>
      <c r="G82" s="300"/>
      <c r="H82" s="300"/>
      <c r="I82" s="300"/>
      <c r="J82" s="300"/>
      <c r="K82" s="20"/>
    </row>
    <row r="83" spans="1:15" ht="10" customHeight="1" x14ac:dyDescent="0.35">
      <c r="A83" s="22"/>
      <c r="B83" s="23"/>
      <c r="C83" s="23"/>
      <c r="D83" s="23"/>
      <c r="E83" s="23"/>
      <c r="F83" s="23"/>
      <c r="G83" s="23"/>
      <c r="H83" s="23"/>
      <c r="I83" s="23"/>
      <c r="J83" s="23"/>
      <c r="K83" s="24"/>
    </row>
    <row r="84" spans="1:15" ht="10" customHeight="1" x14ac:dyDescent="0.35"/>
    <row r="85" spans="1:15" ht="10" customHeight="1" x14ac:dyDescent="0.35">
      <c r="A85" s="14"/>
      <c r="B85" s="15"/>
      <c r="C85" s="15"/>
      <c r="D85" s="15"/>
      <c r="E85" s="15"/>
      <c r="F85" s="15"/>
      <c r="G85" s="15"/>
      <c r="H85" s="15"/>
      <c r="I85" s="15"/>
      <c r="J85" s="15"/>
      <c r="K85" s="16"/>
    </row>
    <row r="86" spans="1:15" ht="18" customHeight="1" x14ac:dyDescent="0.35">
      <c r="A86" s="17"/>
      <c r="B86" s="277" t="s">
        <v>615</v>
      </c>
      <c r="C86" s="218"/>
      <c r="D86" s="219"/>
      <c r="E86" s="219"/>
      <c r="F86" s="219"/>
      <c r="G86" s="219"/>
      <c r="H86" s="219"/>
      <c r="I86" s="219"/>
      <c r="J86" s="219"/>
      <c r="K86" s="20"/>
    </row>
    <row r="87" spans="1:15" ht="18" customHeight="1" x14ac:dyDescent="0.35">
      <c r="A87" s="17"/>
      <c r="B87" s="217" t="s">
        <v>608</v>
      </c>
      <c r="C87" s="217"/>
      <c r="D87" s="353"/>
      <c r="E87" s="353"/>
      <c r="F87" s="353"/>
      <c r="G87" s="353"/>
      <c r="H87" s="353"/>
      <c r="I87" s="353"/>
      <c r="J87" s="353"/>
      <c r="K87" s="20"/>
    </row>
    <row r="88" spans="1:15" ht="10" customHeight="1" x14ac:dyDescent="0.35">
      <c r="A88" s="17"/>
      <c r="B88" s="19"/>
      <c r="C88" s="19"/>
      <c r="D88" s="19"/>
      <c r="E88" s="19"/>
      <c r="F88" s="19"/>
      <c r="G88" s="19"/>
      <c r="H88" s="19"/>
      <c r="I88" s="19"/>
      <c r="J88" s="19"/>
      <c r="K88" s="20"/>
    </row>
    <row r="89" spans="1:15" ht="18" customHeight="1" x14ac:dyDescent="0.35">
      <c r="A89" s="17"/>
      <c r="B89" s="277" t="s">
        <v>609</v>
      </c>
      <c r="C89" s="218"/>
      <c r="D89" s="355" t="s">
        <v>558</v>
      </c>
      <c r="E89" s="355"/>
      <c r="F89" s="355"/>
      <c r="G89" s="19"/>
      <c r="H89" s="44"/>
      <c r="I89" s="19"/>
      <c r="J89" s="30" t="s">
        <v>586</v>
      </c>
      <c r="K89" s="20"/>
    </row>
    <row r="90" spans="1:15" ht="18" customHeight="1" x14ac:dyDescent="0.35">
      <c r="A90" s="17"/>
      <c r="B90" s="125"/>
      <c r="C90" s="276" t="s">
        <v>589</v>
      </c>
      <c r="D90" s="192"/>
      <c r="E90" s="121" t="s">
        <v>590</v>
      </c>
      <c r="F90" s="192"/>
      <c r="G90" s="153"/>
      <c r="H90" s="69"/>
      <c r="I90" s="123"/>
      <c r="J90" s="42">
        <f>ROUND(((F90-D90)/30.4),0)</f>
        <v>0</v>
      </c>
      <c r="K90" s="20"/>
      <c r="O90" s="47"/>
    </row>
    <row r="91" spans="1:15" ht="18" customHeight="1" x14ac:dyDescent="0.35">
      <c r="A91" s="17"/>
      <c r="B91" s="125"/>
      <c r="C91" s="276" t="s">
        <v>589</v>
      </c>
      <c r="D91" s="192"/>
      <c r="E91" s="121" t="s">
        <v>590</v>
      </c>
      <c r="F91" s="192"/>
      <c r="G91" s="153"/>
      <c r="H91" s="69"/>
      <c r="I91" s="123"/>
      <c r="J91" s="42">
        <f>ROUND(((F91-D91)/30.4),0)</f>
        <v>0</v>
      </c>
      <c r="K91" s="20"/>
      <c r="O91" s="47"/>
    </row>
    <row r="92" spans="1:15" ht="10" customHeight="1" x14ac:dyDescent="0.35">
      <c r="A92" s="17"/>
      <c r="B92" s="217"/>
      <c r="C92" s="217"/>
      <c r="D92" s="82"/>
      <c r="E92" s="219"/>
      <c r="F92" s="219"/>
      <c r="G92" s="219"/>
      <c r="H92" s="219"/>
      <c r="I92" s="219"/>
      <c r="J92" s="219"/>
      <c r="K92" s="20"/>
    </row>
    <row r="93" spans="1:15" ht="18" customHeight="1" x14ac:dyDescent="0.35">
      <c r="A93" s="17"/>
      <c r="B93" s="275" t="s">
        <v>592</v>
      </c>
      <c r="C93" s="218"/>
      <c r="D93" s="219"/>
      <c r="E93" s="219"/>
      <c r="F93" s="219"/>
      <c r="G93" s="219"/>
      <c r="H93" s="219"/>
      <c r="I93" s="219"/>
      <c r="J93" s="219"/>
      <c r="K93" s="20"/>
    </row>
    <row r="94" spans="1:15" ht="18" customHeight="1" x14ac:dyDescent="0.35">
      <c r="A94" s="17"/>
      <c r="B94" s="274" t="s">
        <v>593</v>
      </c>
      <c r="C94" s="217"/>
      <c r="D94" s="300"/>
      <c r="E94" s="300"/>
      <c r="F94" s="300"/>
      <c r="G94" s="300"/>
      <c r="H94" s="300"/>
      <c r="I94" s="300"/>
      <c r="J94" s="300"/>
      <c r="K94" s="20"/>
    </row>
    <row r="95" spans="1:15" ht="18" customHeight="1" x14ac:dyDescent="0.35">
      <c r="A95" s="17"/>
      <c r="B95" s="273" t="s">
        <v>610</v>
      </c>
      <c r="C95" s="217"/>
      <c r="D95" s="300"/>
      <c r="E95" s="300"/>
      <c r="F95" s="300"/>
      <c r="G95" s="300"/>
      <c r="H95" s="300"/>
      <c r="I95" s="300"/>
      <c r="J95" s="300"/>
      <c r="K95" s="20"/>
    </row>
    <row r="96" spans="1:15" ht="18" customHeight="1" x14ac:dyDescent="0.35">
      <c r="A96" s="17"/>
      <c r="B96" s="273" t="s">
        <v>595</v>
      </c>
      <c r="C96" s="217"/>
      <c r="D96" s="300"/>
      <c r="E96" s="300"/>
      <c r="F96" s="300"/>
      <c r="G96" s="300"/>
      <c r="H96" s="300"/>
      <c r="I96" s="300"/>
      <c r="J96" s="300"/>
      <c r="K96" s="20"/>
    </row>
    <row r="97" spans="1:15" ht="18" customHeight="1" x14ac:dyDescent="0.35">
      <c r="A97" s="17"/>
      <c r="B97" s="274" t="s">
        <v>337</v>
      </c>
      <c r="C97" s="217"/>
      <c r="D97" s="300"/>
      <c r="E97" s="300"/>
      <c r="F97" s="300"/>
      <c r="G97" s="300"/>
      <c r="H97" s="300"/>
      <c r="I97" s="300"/>
      <c r="J97" s="300"/>
      <c r="K97" s="20"/>
    </row>
    <row r="98" spans="1:15" ht="10" customHeight="1" x14ac:dyDescent="0.35">
      <c r="A98" s="22"/>
      <c r="B98" s="23"/>
      <c r="C98" s="23"/>
      <c r="D98" s="23"/>
      <c r="E98" s="23"/>
      <c r="F98" s="23"/>
      <c r="G98" s="23"/>
      <c r="H98" s="23"/>
      <c r="I98" s="23"/>
      <c r="J98" s="23"/>
      <c r="K98" s="24"/>
    </row>
    <row r="99" spans="1:15" ht="10" customHeight="1" x14ac:dyDescent="0.35"/>
    <row r="100" spans="1:15" ht="10" customHeight="1" x14ac:dyDescent="0.35">
      <c r="A100" s="14"/>
      <c r="B100" s="15"/>
      <c r="C100" s="15"/>
      <c r="D100" s="15"/>
      <c r="E100" s="15"/>
      <c r="F100" s="15"/>
      <c r="G100" s="15"/>
      <c r="H100" s="15"/>
      <c r="I100" s="15"/>
      <c r="J100" s="15"/>
      <c r="K100" s="16"/>
    </row>
    <row r="101" spans="1:15" ht="18" customHeight="1" x14ac:dyDescent="0.35">
      <c r="A101" s="17"/>
      <c r="B101" s="277" t="s">
        <v>614</v>
      </c>
      <c r="C101" s="218"/>
      <c r="D101" s="219"/>
      <c r="E101" s="219"/>
      <c r="F101" s="219"/>
      <c r="G101" s="219"/>
      <c r="H101" s="219"/>
      <c r="I101" s="219"/>
      <c r="J101" s="219"/>
      <c r="K101" s="20"/>
    </row>
    <row r="102" spans="1:15" ht="18" customHeight="1" x14ac:dyDescent="0.35">
      <c r="A102" s="17"/>
      <c r="B102" s="217" t="s">
        <v>608</v>
      </c>
      <c r="C102" s="217"/>
      <c r="D102" s="353"/>
      <c r="E102" s="353"/>
      <c r="F102" s="353"/>
      <c r="G102" s="353"/>
      <c r="H102" s="353"/>
      <c r="I102" s="353"/>
      <c r="J102" s="353"/>
      <c r="K102" s="20"/>
    </row>
    <row r="103" spans="1:15" ht="10" customHeight="1" x14ac:dyDescent="0.35">
      <c r="A103" s="17"/>
      <c r="B103" s="19"/>
      <c r="C103" s="19"/>
      <c r="D103" s="19"/>
      <c r="E103" s="19"/>
      <c r="F103" s="19"/>
      <c r="G103" s="19"/>
      <c r="H103" s="19"/>
      <c r="I103" s="19"/>
      <c r="J103" s="19"/>
      <c r="K103" s="20"/>
    </row>
    <row r="104" spans="1:15" ht="18" customHeight="1" x14ac:dyDescent="0.35">
      <c r="A104" s="17"/>
      <c r="B104" s="277" t="s">
        <v>609</v>
      </c>
      <c r="C104" s="218"/>
      <c r="D104" s="355" t="s">
        <v>558</v>
      </c>
      <c r="E104" s="355"/>
      <c r="F104" s="355"/>
      <c r="G104" s="19"/>
      <c r="H104" s="44"/>
      <c r="I104" s="19"/>
      <c r="J104" s="30" t="s">
        <v>586</v>
      </c>
      <c r="K104" s="20"/>
    </row>
    <row r="105" spans="1:15" ht="18" customHeight="1" x14ac:dyDescent="0.35">
      <c r="A105" s="17"/>
      <c r="B105" s="125"/>
      <c r="C105" s="276" t="s">
        <v>589</v>
      </c>
      <c r="D105" s="192"/>
      <c r="E105" s="121" t="s">
        <v>590</v>
      </c>
      <c r="F105" s="192"/>
      <c r="G105" s="153"/>
      <c r="H105" s="69"/>
      <c r="I105" s="123"/>
      <c r="J105" s="42">
        <f>ROUND(((F105-D105)/30.4),0)</f>
        <v>0</v>
      </c>
      <c r="K105" s="20"/>
      <c r="O105" s="47"/>
    </row>
    <row r="106" spans="1:15" ht="18" customHeight="1" x14ac:dyDescent="0.35">
      <c r="A106" s="17"/>
      <c r="B106" s="125"/>
      <c r="C106" s="276" t="s">
        <v>589</v>
      </c>
      <c r="D106" s="192"/>
      <c r="E106" s="121" t="s">
        <v>590</v>
      </c>
      <c r="F106" s="192"/>
      <c r="G106" s="153"/>
      <c r="H106" s="69"/>
      <c r="I106" s="123"/>
      <c r="J106" s="42">
        <f>ROUND(((F106-D106)/30.4),0)</f>
        <v>0</v>
      </c>
      <c r="K106" s="20"/>
      <c r="O106" s="47"/>
    </row>
    <row r="107" spans="1:15" ht="10" customHeight="1" x14ac:dyDescent="0.35">
      <c r="A107" s="17"/>
      <c r="B107" s="217"/>
      <c r="C107" s="217"/>
      <c r="D107" s="82"/>
      <c r="E107" s="219"/>
      <c r="F107" s="219"/>
      <c r="G107" s="219"/>
      <c r="H107" s="219"/>
      <c r="I107" s="219"/>
      <c r="J107" s="219"/>
      <c r="K107" s="20"/>
    </row>
    <row r="108" spans="1:15" ht="18" customHeight="1" x14ac:dyDescent="0.35">
      <c r="A108" s="17"/>
      <c r="B108" s="275" t="s">
        <v>592</v>
      </c>
      <c r="C108" s="218"/>
      <c r="D108" s="219"/>
      <c r="E108" s="219"/>
      <c r="F108" s="219"/>
      <c r="G108" s="219"/>
      <c r="H108" s="219"/>
      <c r="I108" s="219"/>
      <c r="J108" s="219"/>
      <c r="K108" s="20"/>
    </row>
    <row r="109" spans="1:15" ht="18" customHeight="1" x14ac:dyDescent="0.35">
      <c r="A109" s="17"/>
      <c r="B109" s="274" t="s">
        <v>593</v>
      </c>
      <c r="C109" s="217"/>
      <c r="D109" s="300"/>
      <c r="E109" s="300"/>
      <c r="F109" s="300"/>
      <c r="G109" s="300"/>
      <c r="H109" s="300"/>
      <c r="I109" s="300"/>
      <c r="J109" s="300"/>
      <c r="K109" s="20"/>
    </row>
    <row r="110" spans="1:15" ht="18" customHeight="1" x14ac:dyDescent="0.35">
      <c r="A110" s="17"/>
      <c r="B110" s="273" t="s">
        <v>610</v>
      </c>
      <c r="C110" s="217"/>
      <c r="D110" s="300"/>
      <c r="E110" s="300"/>
      <c r="F110" s="300"/>
      <c r="G110" s="300"/>
      <c r="H110" s="300"/>
      <c r="I110" s="300"/>
      <c r="J110" s="300"/>
      <c r="K110" s="20"/>
    </row>
    <row r="111" spans="1:15" ht="18" customHeight="1" x14ac:dyDescent="0.35">
      <c r="A111" s="17"/>
      <c r="B111" s="273" t="s">
        <v>595</v>
      </c>
      <c r="C111" s="217"/>
      <c r="D111" s="300"/>
      <c r="E111" s="300"/>
      <c r="F111" s="300"/>
      <c r="G111" s="300"/>
      <c r="H111" s="300"/>
      <c r="I111" s="300"/>
      <c r="J111" s="300"/>
      <c r="K111" s="20"/>
    </row>
    <row r="112" spans="1:15" ht="18" customHeight="1" x14ac:dyDescent="0.35">
      <c r="A112" s="17"/>
      <c r="B112" s="274" t="s">
        <v>337</v>
      </c>
      <c r="C112" s="217"/>
      <c r="D112" s="300"/>
      <c r="E112" s="300"/>
      <c r="F112" s="300"/>
      <c r="G112" s="300"/>
      <c r="H112" s="300"/>
      <c r="I112" s="300"/>
      <c r="J112" s="300"/>
      <c r="K112" s="20"/>
    </row>
    <row r="113" spans="1:15" ht="10" customHeight="1" x14ac:dyDescent="0.35">
      <c r="A113" s="22"/>
      <c r="B113" s="23"/>
      <c r="C113" s="23"/>
      <c r="D113" s="23"/>
      <c r="E113" s="23"/>
      <c r="F113" s="23"/>
      <c r="G113" s="23"/>
      <c r="H113" s="23"/>
      <c r="I113" s="23"/>
      <c r="J113" s="23"/>
      <c r="K113" s="24"/>
    </row>
    <row r="114" spans="1:15" ht="10" customHeight="1" x14ac:dyDescent="0.35"/>
    <row r="115" spans="1:15" ht="10" customHeight="1" x14ac:dyDescent="0.35">
      <c r="A115" s="14"/>
      <c r="B115" s="15"/>
      <c r="C115" s="15"/>
      <c r="D115" s="15"/>
      <c r="E115" s="15"/>
      <c r="F115" s="15"/>
      <c r="G115" s="15"/>
      <c r="H115" s="15"/>
      <c r="I115" s="15"/>
      <c r="J115" s="15"/>
      <c r="K115" s="16"/>
    </row>
    <row r="116" spans="1:15" ht="18" customHeight="1" x14ac:dyDescent="0.35">
      <c r="A116" s="17"/>
      <c r="B116" s="277" t="s">
        <v>613</v>
      </c>
      <c r="C116" s="218"/>
      <c r="D116" s="219"/>
      <c r="E116" s="219"/>
      <c r="F116" s="219"/>
      <c r="G116" s="219"/>
      <c r="H116" s="219"/>
      <c r="I116" s="219"/>
      <c r="J116" s="219"/>
      <c r="K116" s="20"/>
    </row>
    <row r="117" spans="1:15" ht="18" customHeight="1" x14ac:dyDescent="0.35">
      <c r="A117" s="17"/>
      <c r="B117" s="217" t="s">
        <v>608</v>
      </c>
      <c r="C117" s="217"/>
      <c r="D117" s="353"/>
      <c r="E117" s="353"/>
      <c r="F117" s="353"/>
      <c r="G117" s="353"/>
      <c r="H117" s="353"/>
      <c r="I117" s="353"/>
      <c r="J117" s="353"/>
      <c r="K117" s="20"/>
    </row>
    <row r="118" spans="1:15" ht="10" customHeight="1" x14ac:dyDescent="0.35">
      <c r="A118" s="17"/>
      <c r="B118" s="19"/>
      <c r="C118" s="19"/>
      <c r="D118" s="19"/>
      <c r="E118" s="19"/>
      <c r="F118" s="19"/>
      <c r="G118" s="19"/>
      <c r="H118" s="19"/>
      <c r="I118" s="19"/>
      <c r="J118" s="19"/>
      <c r="K118" s="20"/>
    </row>
    <row r="119" spans="1:15" ht="18" customHeight="1" x14ac:dyDescent="0.35">
      <c r="A119" s="17"/>
      <c r="B119" s="277" t="s">
        <v>609</v>
      </c>
      <c r="C119" s="218"/>
      <c r="D119" s="355" t="s">
        <v>558</v>
      </c>
      <c r="E119" s="355"/>
      <c r="F119" s="355"/>
      <c r="G119" s="19"/>
      <c r="H119" s="44"/>
      <c r="I119" s="19"/>
      <c r="J119" s="30" t="s">
        <v>586</v>
      </c>
      <c r="K119" s="20"/>
    </row>
    <row r="120" spans="1:15" ht="18" customHeight="1" x14ac:dyDescent="0.35">
      <c r="A120" s="17"/>
      <c r="B120" s="125"/>
      <c r="C120" s="276" t="s">
        <v>589</v>
      </c>
      <c r="D120" s="192"/>
      <c r="E120" s="121" t="s">
        <v>590</v>
      </c>
      <c r="F120" s="192"/>
      <c r="G120" s="153"/>
      <c r="H120" s="69"/>
      <c r="I120" s="123"/>
      <c r="J120" s="42">
        <f>ROUND(((F120-D120)/30.4),0)</f>
        <v>0</v>
      </c>
      <c r="K120" s="20"/>
      <c r="O120" s="47"/>
    </row>
    <row r="121" spans="1:15" ht="18" customHeight="1" x14ac:dyDescent="0.35">
      <c r="A121" s="17"/>
      <c r="B121" s="125"/>
      <c r="C121" s="276" t="s">
        <v>589</v>
      </c>
      <c r="D121" s="192"/>
      <c r="E121" s="121" t="s">
        <v>590</v>
      </c>
      <c r="F121" s="192"/>
      <c r="G121" s="153"/>
      <c r="H121" s="69"/>
      <c r="I121" s="123"/>
      <c r="J121" s="42">
        <f>ROUND(((F121-D121)/30.4),0)</f>
        <v>0</v>
      </c>
      <c r="K121" s="20"/>
      <c r="O121" s="47"/>
    </row>
    <row r="122" spans="1:15" ht="10" customHeight="1" x14ac:dyDescent="0.35">
      <c r="A122" s="17"/>
      <c r="B122" s="217"/>
      <c r="C122" s="217"/>
      <c r="D122" s="82"/>
      <c r="E122" s="219"/>
      <c r="F122" s="219"/>
      <c r="G122" s="219"/>
      <c r="H122" s="219"/>
      <c r="I122" s="219"/>
      <c r="J122" s="219"/>
      <c r="K122" s="20"/>
    </row>
    <row r="123" spans="1:15" ht="18" customHeight="1" x14ac:dyDescent="0.35">
      <c r="A123" s="17"/>
      <c r="B123" s="275" t="s">
        <v>592</v>
      </c>
      <c r="C123" s="218"/>
      <c r="D123" s="219"/>
      <c r="E123" s="219"/>
      <c r="F123" s="219"/>
      <c r="G123" s="219"/>
      <c r="H123" s="219"/>
      <c r="I123" s="219"/>
      <c r="J123" s="219"/>
      <c r="K123" s="20"/>
    </row>
    <row r="124" spans="1:15" ht="18" customHeight="1" x14ac:dyDescent="0.35">
      <c r="A124" s="17"/>
      <c r="B124" s="274" t="s">
        <v>593</v>
      </c>
      <c r="C124" s="217"/>
      <c r="D124" s="300"/>
      <c r="E124" s="300"/>
      <c r="F124" s="300"/>
      <c r="G124" s="300"/>
      <c r="H124" s="300"/>
      <c r="I124" s="300"/>
      <c r="J124" s="300"/>
      <c r="K124" s="20"/>
    </row>
    <row r="125" spans="1:15" ht="18" customHeight="1" x14ac:dyDescent="0.35">
      <c r="A125" s="17"/>
      <c r="B125" s="273" t="s">
        <v>610</v>
      </c>
      <c r="C125" s="217"/>
      <c r="D125" s="300"/>
      <c r="E125" s="300"/>
      <c r="F125" s="300"/>
      <c r="G125" s="300"/>
      <c r="H125" s="300"/>
      <c r="I125" s="300"/>
      <c r="J125" s="300"/>
      <c r="K125" s="20"/>
    </row>
    <row r="126" spans="1:15" ht="18" customHeight="1" x14ac:dyDescent="0.35">
      <c r="A126" s="17"/>
      <c r="B126" s="273" t="s">
        <v>595</v>
      </c>
      <c r="C126" s="217"/>
      <c r="D126" s="300"/>
      <c r="E126" s="300"/>
      <c r="F126" s="300"/>
      <c r="G126" s="300"/>
      <c r="H126" s="300"/>
      <c r="I126" s="300"/>
      <c r="J126" s="300"/>
      <c r="K126" s="20"/>
    </row>
    <row r="127" spans="1:15" ht="18" customHeight="1" x14ac:dyDescent="0.35">
      <c r="A127" s="17"/>
      <c r="B127" s="274" t="s">
        <v>337</v>
      </c>
      <c r="C127" s="217"/>
      <c r="D127" s="300"/>
      <c r="E127" s="300"/>
      <c r="F127" s="300"/>
      <c r="G127" s="300"/>
      <c r="H127" s="300"/>
      <c r="I127" s="300"/>
      <c r="J127" s="300"/>
      <c r="K127" s="20"/>
    </row>
    <row r="128" spans="1:15" ht="10" customHeight="1" x14ac:dyDescent="0.35">
      <c r="A128" s="22"/>
      <c r="B128" s="23"/>
      <c r="C128" s="23"/>
      <c r="D128" s="23"/>
      <c r="E128" s="23"/>
      <c r="F128" s="23"/>
      <c r="G128" s="23"/>
      <c r="H128" s="23"/>
      <c r="I128" s="23"/>
      <c r="J128" s="23"/>
      <c r="K128" s="24"/>
    </row>
    <row r="129" spans="1:15" ht="10" customHeight="1" x14ac:dyDescent="0.35"/>
    <row r="130" spans="1:15" ht="10" customHeight="1" x14ac:dyDescent="0.35">
      <c r="A130" s="14"/>
      <c r="B130" s="15"/>
      <c r="C130" s="15"/>
      <c r="D130" s="15"/>
      <c r="E130" s="15"/>
      <c r="F130" s="15"/>
      <c r="G130" s="15"/>
      <c r="H130" s="15"/>
      <c r="I130" s="15"/>
      <c r="J130" s="15"/>
      <c r="K130" s="16"/>
    </row>
    <row r="131" spans="1:15" ht="18" customHeight="1" x14ac:dyDescent="0.35">
      <c r="A131" s="17"/>
      <c r="B131" s="277" t="s">
        <v>612</v>
      </c>
      <c r="C131" s="218"/>
      <c r="D131" s="219"/>
      <c r="E131" s="219"/>
      <c r="F131" s="219"/>
      <c r="G131" s="219"/>
      <c r="H131" s="219"/>
      <c r="I131" s="219"/>
      <c r="J131" s="219"/>
      <c r="K131" s="20"/>
    </row>
    <row r="132" spans="1:15" ht="18" customHeight="1" x14ac:dyDescent="0.35">
      <c r="A132" s="17"/>
      <c r="B132" s="217" t="s">
        <v>608</v>
      </c>
      <c r="C132" s="217"/>
      <c r="D132" s="353"/>
      <c r="E132" s="353"/>
      <c r="F132" s="353"/>
      <c r="G132" s="353"/>
      <c r="H132" s="353"/>
      <c r="I132" s="353"/>
      <c r="J132" s="353"/>
      <c r="K132" s="20"/>
    </row>
    <row r="133" spans="1:15" ht="10" customHeight="1" x14ac:dyDescent="0.35">
      <c r="A133" s="17"/>
      <c r="B133" s="19"/>
      <c r="C133" s="19"/>
      <c r="D133" s="19"/>
      <c r="E133" s="19"/>
      <c r="F133" s="19"/>
      <c r="G133" s="19"/>
      <c r="H133" s="19"/>
      <c r="I133" s="19"/>
      <c r="J133" s="19"/>
      <c r="K133" s="20"/>
    </row>
    <row r="134" spans="1:15" ht="18" customHeight="1" x14ac:dyDescent="0.35">
      <c r="A134" s="17"/>
      <c r="B134" s="277" t="s">
        <v>609</v>
      </c>
      <c r="C134" s="218"/>
      <c r="D134" s="355" t="s">
        <v>558</v>
      </c>
      <c r="E134" s="355"/>
      <c r="F134" s="355"/>
      <c r="G134" s="19"/>
      <c r="H134" s="44"/>
      <c r="I134" s="19"/>
      <c r="J134" s="30" t="s">
        <v>586</v>
      </c>
      <c r="K134" s="20"/>
    </row>
    <row r="135" spans="1:15" ht="18" customHeight="1" x14ac:dyDescent="0.35">
      <c r="A135" s="17"/>
      <c r="B135" s="125"/>
      <c r="C135" s="276" t="s">
        <v>589</v>
      </c>
      <c r="D135" s="192"/>
      <c r="E135" s="121" t="s">
        <v>590</v>
      </c>
      <c r="F135" s="192"/>
      <c r="G135" s="153"/>
      <c r="H135" s="69"/>
      <c r="I135" s="123"/>
      <c r="J135" s="42">
        <f>ROUND(((F135-D135)/30.4),0)</f>
        <v>0</v>
      </c>
      <c r="K135" s="20"/>
      <c r="O135" s="47"/>
    </row>
    <row r="136" spans="1:15" ht="18" customHeight="1" x14ac:dyDescent="0.35">
      <c r="A136" s="17"/>
      <c r="B136" s="125"/>
      <c r="C136" s="276" t="s">
        <v>589</v>
      </c>
      <c r="D136" s="192"/>
      <c r="E136" s="121" t="s">
        <v>590</v>
      </c>
      <c r="F136" s="192"/>
      <c r="G136" s="153"/>
      <c r="H136" s="69"/>
      <c r="I136" s="123"/>
      <c r="J136" s="42">
        <f>ROUND(((F136-D136)/30.4),0)</f>
        <v>0</v>
      </c>
      <c r="K136" s="20"/>
      <c r="O136" s="47"/>
    </row>
    <row r="137" spans="1:15" ht="10" customHeight="1" x14ac:dyDescent="0.35">
      <c r="A137" s="17"/>
      <c r="B137" s="217"/>
      <c r="C137" s="217"/>
      <c r="D137" s="82"/>
      <c r="E137" s="219"/>
      <c r="F137" s="219"/>
      <c r="G137" s="219"/>
      <c r="H137" s="219"/>
      <c r="I137" s="219"/>
      <c r="J137" s="219"/>
      <c r="K137" s="20"/>
    </row>
    <row r="138" spans="1:15" ht="18" customHeight="1" x14ac:dyDescent="0.35">
      <c r="A138" s="17"/>
      <c r="B138" s="275" t="s">
        <v>592</v>
      </c>
      <c r="C138" s="218"/>
      <c r="D138" s="219"/>
      <c r="E138" s="219"/>
      <c r="F138" s="219"/>
      <c r="G138" s="219"/>
      <c r="H138" s="219"/>
      <c r="I138" s="219"/>
      <c r="J138" s="219"/>
      <c r="K138" s="20"/>
    </row>
    <row r="139" spans="1:15" ht="18" customHeight="1" x14ac:dyDescent="0.35">
      <c r="A139" s="17"/>
      <c r="B139" s="274" t="s">
        <v>593</v>
      </c>
      <c r="C139" s="217"/>
      <c r="D139" s="300"/>
      <c r="E139" s="300"/>
      <c r="F139" s="300"/>
      <c r="G139" s="300"/>
      <c r="H139" s="300"/>
      <c r="I139" s="300"/>
      <c r="J139" s="300"/>
      <c r="K139" s="20"/>
    </row>
    <row r="140" spans="1:15" ht="18" customHeight="1" x14ac:dyDescent="0.35">
      <c r="A140" s="17"/>
      <c r="B140" s="273" t="s">
        <v>610</v>
      </c>
      <c r="C140" s="217"/>
      <c r="D140" s="300"/>
      <c r="E140" s="300"/>
      <c r="F140" s="300"/>
      <c r="G140" s="300"/>
      <c r="H140" s="300"/>
      <c r="I140" s="300"/>
      <c r="J140" s="300"/>
      <c r="K140" s="20"/>
    </row>
    <row r="141" spans="1:15" ht="18" customHeight="1" x14ac:dyDescent="0.35">
      <c r="A141" s="17"/>
      <c r="B141" s="273" t="s">
        <v>595</v>
      </c>
      <c r="C141" s="217"/>
      <c r="D141" s="300"/>
      <c r="E141" s="300"/>
      <c r="F141" s="300"/>
      <c r="G141" s="300"/>
      <c r="H141" s="300"/>
      <c r="I141" s="300"/>
      <c r="J141" s="300"/>
      <c r="K141" s="20"/>
    </row>
    <row r="142" spans="1:15" ht="18" customHeight="1" x14ac:dyDescent="0.35">
      <c r="A142" s="17"/>
      <c r="B142" s="274" t="s">
        <v>337</v>
      </c>
      <c r="C142" s="217"/>
      <c r="D142" s="300"/>
      <c r="E142" s="300"/>
      <c r="F142" s="300"/>
      <c r="G142" s="300"/>
      <c r="H142" s="300"/>
      <c r="I142" s="300"/>
      <c r="J142" s="300"/>
      <c r="K142" s="20"/>
    </row>
    <row r="143" spans="1:15" ht="10" customHeight="1" x14ac:dyDescent="0.35">
      <c r="A143" s="22"/>
      <c r="B143" s="23"/>
      <c r="C143" s="23"/>
      <c r="D143" s="23"/>
      <c r="E143" s="23"/>
      <c r="F143" s="23"/>
      <c r="G143" s="23"/>
      <c r="H143" s="23"/>
      <c r="I143" s="23"/>
      <c r="J143" s="23"/>
      <c r="K143" s="24"/>
    </row>
    <row r="144" spans="1:15" ht="10" customHeight="1" x14ac:dyDescent="0.35"/>
    <row r="145" spans="1:15" ht="10" customHeight="1" x14ac:dyDescent="0.35">
      <c r="A145" s="14"/>
      <c r="B145" s="15"/>
      <c r="C145" s="15"/>
      <c r="D145" s="15"/>
      <c r="E145" s="15"/>
      <c r="F145" s="15"/>
      <c r="G145" s="15"/>
      <c r="H145" s="15"/>
      <c r="I145" s="15"/>
      <c r="J145" s="15"/>
      <c r="K145" s="16"/>
    </row>
    <row r="146" spans="1:15" ht="18" customHeight="1" x14ac:dyDescent="0.35">
      <c r="A146" s="17"/>
      <c r="B146" s="277" t="s">
        <v>611</v>
      </c>
      <c r="C146" s="218"/>
      <c r="D146" s="219"/>
      <c r="E146" s="219"/>
      <c r="F146" s="219"/>
      <c r="G146" s="219"/>
      <c r="H146" s="219"/>
      <c r="I146" s="219"/>
      <c r="J146" s="219"/>
      <c r="K146" s="20"/>
    </row>
    <row r="147" spans="1:15" ht="18" customHeight="1" x14ac:dyDescent="0.35">
      <c r="A147" s="17"/>
      <c r="B147" s="217" t="s">
        <v>608</v>
      </c>
      <c r="C147" s="217"/>
      <c r="D147" s="353"/>
      <c r="E147" s="353"/>
      <c r="F147" s="353"/>
      <c r="G147" s="353"/>
      <c r="H147" s="353"/>
      <c r="I147" s="353"/>
      <c r="J147" s="353"/>
      <c r="K147" s="20"/>
    </row>
    <row r="148" spans="1:15" ht="10" customHeight="1" x14ac:dyDescent="0.35">
      <c r="A148" s="17"/>
      <c r="B148" s="19"/>
      <c r="C148" s="19"/>
      <c r="D148" s="19"/>
      <c r="E148" s="19"/>
      <c r="F148" s="19"/>
      <c r="G148" s="19"/>
      <c r="H148" s="19"/>
      <c r="I148" s="19"/>
      <c r="J148" s="19"/>
      <c r="K148" s="20"/>
    </row>
    <row r="149" spans="1:15" ht="18" customHeight="1" x14ac:dyDescent="0.35">
      <c r="A149" s="17"/>
      <c r="B149" s="277" t="s">
        <v>609</v>
      </c>
      <c r="C149" s="218"/>
      <c r="D149" s="355" t="s">
        <v>558</v>
      </c>
      <c r="E149" s="355"/>
      <c r="F149" s="355"/>
      <c r="G149" s="19"/>
      <c r="H149" s="44"/>
      <c r="I149" s="19"/>
      <c r="J149" s="30" t="s">
        <v>586</v>
      </c>
      <c r="K149" s="20"/>
    </row>
    <row r="150" spans="1:15" ht="18" customHeight="1" x14ac:dyDescent="0.35">
      <c r="A150" s="17"/>
      <c r="B150" s="125"/>
      <c r="C150" s="276" t="s">
        <v>589</v>
      </c>
      <c r="D150" s="192"/>
      <c r="E150" s="121" t="s">
        <v>590</v>
      </c>
      <c r="F150" s="192"/>
      <c r="G150" s="153"/>
      <c r="H150" s="69"/>
      <c r="I150" s="123"/>
      <c r="J150" s="42">
        <f>ROUND(((F150-D150)/30.4),0)</f>
        <v>0</v>
      </c>
      <c r="K150" s="20"/>
      <c r="O150" s="47"/>
    </row>
    <row r="151" spans="1:15" ht="18" customHeight="1" x14ac:dyDescent="0.35">
      <c r="A151" s="17"/>
      <c r="B151" s="125"/>
      <c r="C151" s="276" t="s">
        <v>589</v>
      </c>
      <c r="D151" s="192"/>
      <c r="E151" s="121" t="s">
        <v>590</v>
      </c>
      <c r="F151" s="192"/>
      <c r="G151" s="153"/>
      <c r="H151" s="69"/>
      <c r="I151" s="123"/>
      <c r="J151" s="42">
        <f>ROUND(((F151-D151)/30.4),0)</f>
        <v>0</v>
      </c>
      <c r="K151" s="20"/>
      <c r="O151" s="47"/>
    </row>
    <row r="152" spans="1:15" ht="10" customHeight="1" x14ac:dyDescent="0.35">
      <c r="A152" s="17"/>
      <c r="B152" s="217"/>
      <c r="C152" s="217"/>
      <c r="D152" s="82"/>
      <c r="E152" s="219"/>
      <c r="F152" s="219"/>
      <c r="G152" s="219"/>
      <c r="H152" s="219"/>
      <c r="I152" s="219"/>
      <c r="J152" s="219"/>
      <c r="K152" s="20"/>
    </row>
    <row r="153" spans="1:15" ht="18" customHeight="1" x14ac:dyDescent="0.35">
      <c r="A153" s="17"/>
      <c r="B153" s="275" t="s">
        <v>592</v>
      </c>
      <c r="C153" s="218"/>
      <c r="D153" s="219"/>
      <c r="E153" s="219"/>
      <c r="F153" s="219"/>
      <c r="G153" s="219"/>
      <c r="H153" s="219"/>
      <c r="I153" s="219"/>
      <c r="J153" s="219"/>
      <c r="K153" s="20"/>
    </row>
    <row r="154" spans="1:15" ht="18" customHeight="1" x14ac:dyDescent="0.35">
      <c r="A154" s="17"/>
      <c r="B154" s="274" t="s">
        <v>593</v>
      </c>
      <c r="C154" s="217"/>
      <c r="D154" s="300"/>
      <c r="E154" s="300"/>
      <c r="F154" s="300"/>
      <c r="G154" s="300"/>
      <c r="H154" s="300"/>
      <c r="I154" s="300"/>
      <c r="J154" s="300"/>
      <c r="K154" s="20"/>
    </row>
    <row r="155" spans="1:15" ht="18" customHeight="1" x14ac:dyDescent="0.35">
      <c r="A155" s="17"/>
      <c r="B155" s="273" t="s">
        <v>610</v>
      </c>
      <c r="C155" s="217"/>
      <c r="D155" s="300"/>
      <c r="E155" s="300"/>
      <c r="F155" s="300"/>
      <c r="G155" s="300"/>
      <c r="H155" s="300"/>
      <c r="I155" s="300"/>
      <c r="J155" s="300"/>
      <c r="K155" s="20"/>
    </row>
    <row r="156" spans="1:15" ht="18" customHeight="1" x14ac:dyDescent="0.35">
      <c r="A156" s="17"/>
      <c r="B156" s="273" t="s">
        <v>595</v>
      </c>
      <c r="C156" s="217"/>
      <c r="D156" s="300"/>
      <c r="E156" s="300"/>
      <c r="F156" s="300"/>
      <c r="G156" s="300"/>
      <c r="H156" s="300"/>
      <c r="I156" s="300"/>
      <c r="J156" s="300"/>
      <c r="K156" s="20"/>
    </row>
    <row r="157" spans="1:15" ht="18" customHeight="1" x14ac:dyDescent="0.35">
      <c r="A157" s="17"/>
      <c r="B157" s="274" t="s">
        <v>337</v>
      </c>
      <c r="C157" s="217"/>
      <c r="D157" s="300"/>
      <c r="E157" s="300"/>
      <c r="F157" s="300"/>
      <c r="G157" s="300"/>
      <c r="H157" s="300"/>
      <c r="I157" s="300"/>
      <c r="J157" s="300"/>
      <c r="K157" s="20"/>
    </row>
    <row r="158" spans="1:15" ht="10" customHeight="1" x14ac:dyDescent="0.35">
      <c r="A158" s="22"/>
      <c r="B158" s="23"/>
      <c r="C158" s="23"/>
      <c r="D158" s="23"/>
      <c r="E158" s="23"/>
      <c r="F158" s="23"/>
      <c r="G158" s="23"/>
      <c r="H158" s="23"/>
      <c r="I158" s="23"/>
      <c r="J158" s="23"/>
      <c r="K158" s="24"/>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xI1P/LC3aVEnwzPb5OcBMRSojndqNrjUJ7BJUvwAtZVRQaOwDG6g0uZxwPQccRyyAOUj9AYIL5jXMSZuqDMp8A==" saltValue="x4w1NVK3e4T+wALTVervgA==" spinCount="100000" sheet="1" objects="1" scenarios="1"/>
  <mergeCells count="63">
    <mergeCell ref="D19:J19"/>
    <mergeCell ref="B2:J2"/>
    <mergeCell ref="B4:J4"/>
    <mergeCell ref="B7:H7"/>
    <mergeCell ref="D12:J12"/>
    <mergeCell ref="D14:F14"/>
    <mergeCell ref="D49:J49"/>
    <mergeCell ref="D20:J20"/>
    <mergeCell ref="D21:J21"/>
    <mergeCell ref="D22:J22"/>
    <mergeCell ref="D27:J27"/>
    <mergeCell ref="D29:F29"/>
    <mergeCell ref="D34:J34"/>
    <mergeCell ref="D35:J35"/>
    <mergeCell ref="D36:J36"/>
    <mergeCell ref="D37:J37"/>
    <mergeCell ref="D42:J42"/>
    <mergeCell ref="D44:F44"/>
    <mergeCell ref="D79:J79"/>
    <mergeCell ref="D50:J50"/>
    <mergeCell ref="D51:J51"/>
    <mergeCell ref="D52:J52"/>
    <mergeCell ref="D57:J57"/>
    <mergeCell ref="D59:F59"/>
    <mergeCell ref="D64:J64"/>
    <mergeCell ref="D65:J65"/>
    <mergeCell ref="D66:J66"/>
    <mergeCell ref="D67:J67"/>
    <mergeCell ref="D72:J72"/>
    <mergeCell ref="D74:F74"/>
    <mergeCell ref="D109:J109"/>
    <mergeCell ref="D80:J80"/>
    <mergeCell ref="D81:J81"/>
    <mergeCell ref="D82:J82"/>
    <mergeCell ref="D87:J87"/>
    <mergeCell ref="D89:F89"/>
    <mergeCell ref="D94:J94"/>
    <mergeCell ref="D95:J95"/>
    <mergeCell ref="D96:J96"/>
    <mergeCell ref="D97:J97"/>
    <mergeCell ref="D102:J102"/>
    <mergeCell ref="D104:F104"/>
    <mergeCell ref="D139:J139"/>
    <mergeCell ref="D110:J110"/>
    <mergeCell ref="D111:J111"/>
    <mergeCell ref="D112:J112"/>
    <mergeCell ref="D117:J117"/>
    <mergeCell ref="D119:F119"/>
    <mergeCell ref="D124:J124"/>
    <mergeCell ref="D125:J125"/>
    <mergeCell ref="D126:J126"/>
    <mergeCell ref="D127:J127"/>
    <mergeCell ref="D132:J132"/>
    <mergeCell ref="D134:F134"/>
    <mergeCell ref="D155:J155"/>
    <mergeCell ref="D156:J156"/>
    <mergeCell ref="D157:J157"/>
    <mergeCell ref="D140:J140"/>
    <mergeCell ref="D141:J141"/>
    <mergeCell ref="D142:J142"/>
    <mergeCell ref="D147:J147"/>
    <mergeCell ref="D149:F149"/>
    <mergeCell ref="D154:J154"/>
  </mergeCells>
  <dataValidations count="2">
    <dataValidation type="decimal" allowBlank="1" showInputMessage="1" showErrorMessage="1" error="Nur Werte von 0% bis 100% zugelassen!" sqref="H15:H16 H30:H31 H45:H46 H60:H61 H75:H76 H90:H91 H105:H106 H120:H121 H135:H136 H150:H151" xr:uid="{BDD44124-59FE-4797-90E3-B034844F5E4E}">
      <formula1>0</formula1>
      <formula2>1</formula2>
    </dataValidation>
    <dataValidation type="list" allowBlank="1" showInputMessage="1" showErrorMessage="1" sqref="B15:B16 B30:B31 B45:B46 B60:B61 B75:B76 B90:B91 B105:B106 B120:B121 B135:B136 B150:B151" xr:uid="{3F054498-34BD-4CBB-9C6A-15411124A566}">
      <formula1>Agile_Rollen</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Recertification application
Agile leadership experience&amp;R&amp;G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bis zum Ende des Erfahrungszeitraums möglich, s. Tabellenblatt 'Pers'!" xr:uid="{BF5BB74B-D1DE-4F0D-A58B-C4B8D0E18714}">
          <x14:formula1>
            <xm:f>Pers!$D$17</xm:f>
          </x14:formula1>
          <x14:formula2>
            <xm:f>Pers!$D$18</xm:f>
          </x14:formula2>
          <xm:sqref>F15:F16 F30:F31 F45:F46 F60:F61 F75:F76 F90:F91 F105:F106 F120:F121 F135:F136 F150:F151</xm:sqref>
        </x14:dataValidation>
        <x14:dataValidation type="date" allowBlank="1" showInputMessage="1" showErrorMessage="1" error="Datum liegt ausserhalb des zu betrachtenden Erfahrungszeitraums!" prompt="Es sind nur Datumseingaben ab Beginn des Erfahrungszeitraums möglich, s. Tabellenblatt 'Pers'!" xr:uid="{17E8EA17-95A2-4C68-84FB-463B270315BD}">
          <x14:formula1>
            <xm:f>Pers!$D$17</xm:f>
          </x14:formula1>
          <x14:formula2>
            <xm:f>Pers!$D$18</xm:f>
          </x14:formula2>
          <xm:sqref>D15:D16 D30:D31 D45:D46 D60:D61 D75:D76 D90:D91 D105:D106 D120:D121 D135:D136 D150:D151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2CFF-FCF8-4F0C-9233-512AA23B02F8}">
  <sheetPr>
    <tabColor theme="9" tint="0.39997558519241921"/>
    <pageSetUpPr fitToPage="1"/>
  </sheetPr>
  <dimension ref="A1:M232"/>
  <sheetViews>
    <sheetView showGridLines="0" zoomScaleNormal="100" workbookViewId="0">
      <pane ySplit="7" topLeftCell="A8" activePane="bottomLeft" state="frozen"/>
      <selection pane="bottomLeft"/>
    </sheetView>
  </sheetViews>
  <sheetFormatPr baseColWidth="10" defaultColWidth="11.453125" defaultRowHeight="18" customHeight="1" x14ac:dyDescent="0.35"/>
  <cols>
    <col min="1" max="1" width="1.7265625" style="8" customWidth="1"/>
    <col min="2" max="2" width="10.7265625" style="180" customWidth="1"/>
    <col min="3" max="3" width="1.7265625" style="8" customWidth="1"/>
    <col min="4" max="4" width="110.7265625" style="181" customWidth="1"/>
    <col min="5" max="5" width="1.7265625" style="8" customWidth="1"/>
    <col min="6" max="6" width="8.7265625" style="162" customWidth="1"/>
    <col min="7" max="8" width="1.7265625" style="8" customWidth="1"/>
    <col min="9" max="9" width="8.7265625" style="107" hidden="1" customWidth="1"/>
    <col min="10" max="10" width="11.453125" style="11" customWidth="1"/>
    <col min="11" max="13" width="11.453125" style="162"/>
    <col min="14" max="16384" width="11.453125" style="8"/>
  </cols>
  <sheetData>
    <row r="1" spans="1:13" ht="10" customHeight="1" x14ac:dyDescent="0.35">
      <c r="A1" s="14"/>
      <c r="B1" s="82"/>
      <c r="C1" s="15"/>
      <c r="D1" s="167"/>
      <c r="E1" s="15"/>
      <c r="F1" s="28"/>
      <c r="G1" s="29"/>
    </row>
    <row r="2" spans="1:13" ht="18" customHeight="1" x14ac:dyDescent="0.35">
      <c r="A2" s="17"/>
      <c r="B2" s="164" t="s">
        <v>620</v>
      </c>
      <c r="C2" s="19"/>
      <c r="D2" s="168"/>
      <c r="E2" s="19"/>
      <c r="F2" s="30"/>
      <c r="G2" s="31"/>
    </row>
    <row r="3" spans="1:13" ht="10" customHeight="1" x14ac:dyDescent="0.35">
      <c r="A3" s="17"/>
      <c r="B3" s="223"/>
      <c r="C3" s="19"/>
      <c r="D3" s="168"/>
      <c r="E3" s="19"/>
      <c r="F3" s="30"/>
      <c r="G3" s="31"/>
      <c r="K3" s="222"/>
      <c r="L3" s="222"/>
      <c r="M3" s="222"/>
    </row>
    <row r="4" spans="1:13" ht="28" customHeight="1" x14ac:dyDescent="0.35">
      <c r="A4" s="17"/>
      <c r="B4" s="358" t="s">
        <v>621</v>
      </c>
      <c r="C4" s="358"/>
      <c r="D4" s="358"/>
      <c r="E4" s="358"/>
      <c r="F4" s="358"/>
      <c r="G4" s="31"/>
      <c r="K4" s="222"/>
      <c r="L4" s="222"/>
      <c r="M4" s="222"/>
    </row>
    <row r="5" spans="1:13" ht="10" customHeight="1" x14ac:dyDescent="0.35">
      <c r="A5" s="17"/>
      <c r="B5" s="164"/>
      <c r="C5" s="19"/>
      <c r="D5" s="168"/>
      <c r="E5" s="19"/>
      <c r="F5" s="30"/>
      <c r="G5" s="31"/>
    </row>
    <row r="6" spans="1:13" ht="30" customHeight="1" x14ac:dyDescent="0.35">
      <c r="A6" s="17"/>
      <c r="B6" s="285" t="s">
        <v>622</v>
      </c>
      <c r="C6" s="19"/>
      <c r="D6" s="357" t="s">
        <v>623</v>
      </c>
      <c r="E6" s="357"/>
      <c r="F6" s="357"/>
      <c r="G6" s="31"/>
    </row>
    <row r="7" spans="1:13" ht="10" customHeight="1" x14ac:dyDescent="0.35">
      <c r="A7" s="17"/>
      <c r="B7" s="163"/>
      <c r="C7" s="19"/>
      <c r="D7" s="168"/>
      <c r="E7" s="19"/>
      <c r="F7" s="30"/>
      <c r="G7" s="31"/>
    </row>
    <row r="8" spans="1:13" ht="28" customHeight="1" x14ac:dyDescent="0.35">
      <c r="A8" s="17"/>
      <c r="B8" s="161" t="s">
        <v>43</v>
      </c>
      <c r="C8" s="165"/>
      <c r="D8" s="242" t="s">
        <v>624</v>
      </c>
      <c r="E8" s="19"/>
      <c r="F8" s="169"/>
      <c r="G8" s="31"/>
    </row>
    <row r="9" spans="1:13" ht="28" customHeight="1" x14ac:dyDescent="0.35">
      <c r="A9" s="17"/>
      <c r="B9" s="170" t="s">
        <v>44</v>
      </c>
      <c r="C9" s="164"/>
      <c r="D9" s="235" t="s">
        <v>625</v>
      </c>
      <c r="E9" s="19"/>
      <c r="F9" s="171" t="str">
        <f>IFERROR(ROUND(AVERAGE(F11:F15),0),"")</f>
        <v/>
      </c>
      <c r="G9" s="31"/>
      <c r="I9" s="172" t="str">
        <f>F9</f>
        <v/>
      </c>
    </row>
    <row r="10" spans="1:13" ht="10" customHeight="1" x14ac:dyDescent="0.35">
      <c r="A10" s="17"/>
      <c r="B10" s="170"/>
      <c r="C10" s="164"/>
      <c r="D10" s="237"/>
      <c r="E10" s="19"/>
      <c r="F10" s="173"/>
      <c r="G10" s="31"/>
    </row>
    <row r="11" spans="1:13" ht="28" customHeight="1" x14ac:dyDescent="0.35">
      <c r="A11" s="17"/>
      <c r="B11" s="160" t="s">
        <v>45</v>
      </c>
      <c r="C11" s="19"/>
      <c r="D11" s="249" t="s">
        <v>626</v>
      </c>
      <c r="E11" s="19"/>
      <c r="F11" s="171"/>
      <c r="G11" s="31"/>
      <c r="H11" s="174"/>
    </row>
    <row r="12" spans="1:13" ht="28" customHeight="1" x14ac:dyDescent="0.35">
      <c r="A12" s="17"/>
      <c r="B12" s="160" t="s">
        <v>46</v>
      </c>
      <c r="C12" s="19"/>
      <c r="D12" s="249" t="s">
        <v>627</v>
      </c>
      <c r="E12" s="19"/>
      <c r="F12" s="171"/>
      <c r="G12" s="31"/>
    </row>
    <row r="13" spans="1:13" ht="28" customHeight="1" x14ac:dyDescent="0.35">
      <c r="A13" s="17"/>
      <c r="B13" s="160" t="s">
        <v>47</v>
      </c>
      <c r="C13" s="19"/>
      <c r="D13" s="249" t="s">
        <v>628</v>
      </c>
      <c r="E13" s="19"/>
      <c r="F13" s="171"/>
      <c r="G13" s="31"/>
    </row>
    <row r="14" spans="1:13" ht="28" customHeight="1" x14ac:dyDescent="0.35">
      <c r="A14" s="17"/>
      <c r="B14" s="160" t="s">
        <v>48</v>
      </c>
      <c r="C14" s="19"/>
      <c r="D14" s="249" t="s">
        <v>629</v>
      </c>
      <c r="E14" s="19"/>
      <c r="F14" s="171"/>
      <c r="G14" s="31"/>
    </row>
    <row r="15" spans="1:13" ht="28" customHeight="1" x14ac:dyDescent="0.35">
      <c r="A15" s="17"/>
      <c r="B15" s="160" t="s">
        <v>49</v>
      </c>
      <c r="C15" s="19"/>
      <c r="D15" s="249" t="s">
        <v>630</v>
      </c>
      <c r="E15" s="19"/>
      <c r="F15" s="171"/>
      <c r="G15" s="31"/>
    </row>
    <row r="16" spans="1:13" ht="10" customHeight="1" x14ac:dyDescent="0.35">
      <c r="A16" s="17"/>
      <c r="B16" s="163"/>
      <c r="C16" s="19"/>
      <c r="D16" s="237"/>
      <c r="E16" s="19"/>
      <c r="F16" s="173"/>
      <c r="G16" s="31"/>
    </row>
    <row r="17" spans="1:9" ht="28" customHeight="1" x14ac:dyDescent="0.35">
      <c r="A17" s="17"/>
      <c r="B17" s="170" t="s">
        <v>50</v>
      </c>
      <c r="C17" s="164"/>
      <c r="D17" s="235" t="s">
        <v>631</v>
      </c>
      <c r="E17" s="19"/>
      <c r="F17" s="171" t="str">
        <f>IFERROR(ROUND(AVERAGE(F19:F25),0),"")</f>
        <v/>
      </c>
      <c r="G17" s="31"/>
      <c r="I17" s="172" t="str">
        <f>F17</f>
        <v/>
      </c>
    </row>
    <row r="18" spans="1:9" ht="10" customHeight="1" x14ac:dyDescent="0.35">
      <c r="A18" s="17"/>
      <c r="B18" s="170"/>
      <c r="C18" s="164"/>
      <c r="D18" s="237"/>
      <c r="E18" s="19"/>
      <c r="F18" s="173"/>
      <c r="G18" s="31"/>
    </row>
    <row r="19" spans="1:9" ht="28" customHeight="1" x14ac:dyDescent="0.35">
      <c r="A19" s="17"/>
      <c r="B19" s="160" t="s">
        <v>51</v>
      </c>
      <c r="C19" s="19"/>
      <c r="D19" s="249" t="s">
        <v>632</v>
      </c>
      <c r="E19" s="19"/>
      <c r="F19" s="171"/>
      <c r="G19" s="31"/>
    </row>
    <row r="20" spans="1:9" ht="28" customHeight="1" x14ac:dyDescent="0.35">
      <c r="A20" s="17"/>
      <c r="B20" s="160" t="s">
        <v>52</v>
      </c>
      <c r="C20" s="19"/>
      <c r="D20" s="249" t="s">
        <v>633</v>
      </c>
      <c r="E20" s="19"/>
      <c r="F20" s="171"/>
      <c r="G20" s="31"/>
    </row>
    <row r="21" spans="1:9" ht="28" customHeight="1" x14ac:dyDescent="0.35">
      <c r="A21" s="17"/>
      <c r="B21" s="160" t="s">
        <v>53</v>
      </c>
      <c r="C21" s="19"/>
      <c r="D21" s="249" t="s">
        <v>634</v>
      </c>
      <c r="E21" s="19"/>
      <c r="F21" s="171"/>
      <c r="G21" s="31"/>
    </row>
    <row r="22" spans="1:9" ht="28" customHeight="1" x14ac:dyDescent="0.35">
      <c r="A22" s="17"/>
      <c r="B22" s="160" t="s">
        <v>54</v>
      </c>
      <c r="C22" s="19"/>
      <c r="D22" s="249" t="s">
        <v>635</v>
      </c>
      <c r="E22" s="19"/>
      <c r="F22" s="171"/>
      <c r="G22" s="31"/>
    </row>
    <row r="23" spans="1:9" ht="28" customHeight="1" x14ac:dyDescent="0.35">
      <c r="A23" s="17"/>
      <c r="B23" s="160" t="s">
        <v>55</v>
      </c>
      <c r="C23" s="19"/>
      <c r="D23" s="249" t="s">
        <v>636</v>
      </c>
      <c r="E23" s="19"/>
      <c r="F23" s="171"/>
      <c r="G23" s="31"/>
    </row>
    <row r="24" spans="1:9" ht="28" customHeight="1" x14ac:dyDescent="0.35">
      <c r="A24" s="17"/>
      <c r="B24" s="160" t="s">
        <v>56</v>
      </c>
      <c r="C24" s="19"/>
      <c r="D24" s="249" t="s">
        <v>637</v>
      </c>
      <c r="E24" s="19"/>
      <c r="F24" s="171"/>
      <c r="G24" s="31"/>
    </row>
    <row r="25" spans="1:9" ht="28" customHeight="1" x14ac:dyDescent="0.35">
      <c r="A25" s="17"/>
      <c r="B25" s="160" t="s">
        <v>57</v>
      </c>
      <c r="C25" s="19"/>
      <c r="D25" s="249" t="s">
        <v>638</v>
      </c>
      <c r="E25" s="19"/>
      <c r="F25" s="171"/>
      <c r="G25" s="31"/>
    </row>
    <row r="26" spans="1:9" ht="10" customHeight="1" x14ac:dyDescent="0.35">
      <c r="A26" s="17"/>
      <c r="B26" s="163"/>
      <c r="C26" s="19"/>
      <c r="D26" s="237"/>
      <c r="E26" s="19"/>
      <c r="F26" s="173"/>
      <c r="G26" s="31"/>
    </row>
    <row r="27" spans="1:9" ht="28" customHeight="1" x14ac:dyDescent="0.35">
      <c r="A27" s="17"/>
      <c r="B27" s="170" t="s">
        <v>58</v>
      </c>
      <c r="C27" s="164"/>
      <c r="D27" s="235" t="s">
        <v>639</v>
      </c>
      <c r="E27" s="19"/>
      <c r="F27" s="171" t="str">
        <f>IFERROR(ROUND(AVERAGE(F29:F34),0),"")</f>
        <v/>
      </c>
      <c r="G27" s="31"/>
      <c r="I27" s="172" t="str">
        <f>F27</f>
        <v/>
      </c>
    </row>
    <row r="28" spans="1:9" ht="10" customHeight="1" x14ac:dyDescent="0.35">
      <c r="A28" s="17"/>
      <c r="B28" s="170"/>
      <c r="C28" s="164"/>
      <c r="D28" s="237"/>
      <c r="E28" s="19"/>
      <c r="F28" s="173"/>
      <c r="G28" s="31"/>
    </row>
    <row r="29" spans="1:9" ht="28" customHeight="1" x14ac:dyDescent="0.35">
      <c r="A29" s="17"/>
      <c r="B29" s="160" t="s">
        <v>59</v>
      </c>
      <c r="C29" s="19"/>
      <c r="D29" s="249" t="s">
        <v>640</v>
      </c>
      <c r="E29" s="19"/>
      <c r="F29" s="171"/>
      <c r="G29" s="31"/>
    </row>
    <row r="30" spans="1:9" ht="28" customHeight="1" x14ac:dyDescent="0.35">
      <c r="A30" s="17"/>
      <c r="B30" s="160" t="s">
        <v>60</v>
      </c>
      <c r="C30" s="19"/>
      <c r="D30" s="249" t="s">
        <v>641</v>
      </c>
      <c r="E30" s="19"/>
      <c r="F30" s="171"/>
      <c r="G30" s="31"/>
    </row>
    <row r="31" spans="1:9" ht="28" customHeight="1" x14ac:dyDescent="0.35">
      <c r="A31" s="17"/>
      <c r="B31" s="160" t="s">
        <v>61</v>
      </c>
      <c r="C31" s="19"/>
      <c r="D31" s="249" t="s">
        <v>642</v>
      </c>
      <c r="E31" s="19"/>
      <c r="F31" s="171"/>
      <c r="G31" s="31"/>
    </row>
    <row r="32" spans="1:9" ht="28" customHeight="1" x14ac:dyDescent="0.35">
      <c r="A32" s="17"/>
      <c r="B32" s="160" t="s">
        <v>62</v>
      </c>
      <c r="C32" s="19"/>
      <c r="D32" s="249" t="s">
        <v>643</v>
      </c>
      <c r="E32" s="19"/>
      <c r="F32" s="171"/>
      <c r="G32" s="31"/>
    </row>
    <row r="33" spans="1:9" ht="28" customHeight="1" x14ac:dyDescent="0.35">
      <c r="A33" s="17"/>
      <c r="B33" s="160" t="s">
        <v>63</v>
      </c>
      <c r="C33" s="19"/>
      <c r="D33" s="279" t="s">
        <v>644</v>
      </c>
      <c r="E33" s="19"/>
      <c r="F33" s="171"/>
      <c r="G33" s="31"/>
    </row>
    <row r="34" spans="1:9" ht="28" customHeight="1" x14ac:dyDescent="0.35">
      <c r="A34" s="17"/>
      <c r="B34" s="160" t="s">
        <v>64</v>
      </c>
      <c r="C34" s="19"/>
      <c r="D34" s="249" t="s">
        <v>645</v>
      </c>
      <c r="E34" s="19"/>
      <c r="F34" s="171"/>
      <c r="G34" s="31"/>
    </row>
    <row r="35" spans="1:9" ht="10" customHeight="1" x14ac:dyDescent="0.35">
      <c r="A35" s="17"/>
      <c r="B35" s="163"/>
      <c r="C35" s="19"/>
      <c r="D35" s="237"/>
      <c r="E35" s="19"/>
      <c r="F35" s="173"/>
      <c r="G35" s="31"/>
    </row>
    <row r="36" spans="1:9" ht="28" customHeight="1" x14ac:dyDescent="0.35">
      <c r="A36" s="17"/>
      <c r="B36" s="170" t="s">
        <v>65</v>
      </c>
      <c r="C36" s="164"/>
      <c r="D36" s="235" t="s">
        <v>646</v>
      </c>
      <c r="E36" s="19"/>
      <c r="F36" s="171" t="str">
        <f>IFERROR(ROUND(AVERAGE(F38:F40),0),"")</f>
        <v/>
      </c>
      <c r="G36" s="31"/>
      <c r="I36" s="172" t="str">
        <f>F36</f>
        <v/>
      </c>
    </row>
    <row r="37" spans="1:9" ht="10" customHeight="1" x14ac:dyDescent="0.35">
      <c r="A37" s="17"/>
      <c r="B37" s="170"/>
      <c r="C37" s="164"/>
      <c r="D37" s="237"/>
      <c r="E37" s="19"/>
      <c r="F37" s="173"/>
      <c r="G37" s="31"/>
    </row>
    <row r="38" spans="1:9" ht="28" customHeight="1" x14ac:dyDescent="0.35">
      <c r="A38" s="17"/>
      <c r="B38" s="160" t="s">
        <v>66</v>
      </c>
      <c r="C38" s="19"/>
      <c r="D38" s="249" t="s">
        <v>647</v>
      </c>
      <c r="E38" s="19"/>
      <c r="F38" s="171"/>
      <c r="G38" s="31"/>
    </row>
    <row r="39" spans="1:9" ht="28" customHeight="1" x14ac:dyDescent="0.35">
      <c r="A39" s="17"/>
      <c r="B39" s="160" t="s">
        <v>67</v>
      </c>
      <c r="C39" s="19"/>
      <c r="D39" s="249" t="s">
        <v>648</v>
      </c>
      <c r="E39" s="19"/>
      <c r="F39" s="171"/>
      <c r="G39" s="31"/>
    </row>
    <row r="40" spans="1:9" ht="28" customHeight="1" x14ac:dyDescent="0.35">
      <c r="A40" s="17"/>
      <c r="B40" s="160" t="s">
        <v>68</v>
      </c>
      <c r="C40" s="19"/>
      <c r="D40" s="249" t="s">
        <v>649</v>
      </c>
      <c r="E40" s="19"/>
      <c r="F40" s="171"/>
      <c r="G40" s="31"/>
    </row>
    <row r="41" spans="1:9" ht="10" customHeight="1" x14ac:dyDescent="0.35">
      <c r="A41" s="17"/>
      <c r="B41" s="163"/>
      <c r="C41" s="19"/>
      <c r="D41" s="237"/>
      <c r="E41" s="19"/>
      <c r="F41" s="173"/>
      <c r="G41" s="31"/>
    </row>
    <row r="42" spans="1:9" ht="28" customHeight="1" x14ac:dyDescent="0.35">
      <c r="A42" s="17"/>
      <c r="B42" s="170" t="s">
        <v>69</v>
      </c>
      <c r="C42" s="164"/>
      <c r="D42" s="235" t="s">
        <v>650</v>
      </c>
      <c r="E42" s="19"/>
      <c r="F42" s="171" t="str">
        <f>IFERROR(ROUND(AVERAGE(F44:F46),0),"")</f>
        <v/>
      </c>
      <c r="G42" s="31"/>
      <c r="I42" s="172" t="str">
        <f>F42</f>
        <v/>
      </c>
    </row>
    <row r="43" spans="1:9" ht="10" customHeight="1" x14ac:dyDescent="0.35">
      <c r="A43" s="17"/>
      <c r="B43" s="170"/>
      <c r="C43" s="164"/>
      <c r="D43" s="237"/>
      <c r="E43" s="19"/>
      <c r="F43" s="173"/>
      <c r="G43" s="31"/>
    </row>
    <row r="44" spans="1:9" ht="28" customHeight="1" x14ac:dyDescent="0.35">
      <c r="A44" s="17"/>
      <c r="B44" s="160" t="s">
        <v>70</v>
      </c>
      <c r="C44" s="19"/>
      <c r="D44" s="249" t="s">
        <v>651</v>
      </c>
      <c r="E44" s="19"/>
      <c r="F44" s="171"/>
      <c r="G44" s="31"/>
    </row>
    <row r="45" spans="1:9" ht="28" customHeight="1" x14ac:dyDescent="0.35">
      <c r="A45" s="17"/>
      <c r="B45" s="160" t="s">
        <v>71</v>
      </c>
      <c r="C45" s="19"/>
      <c r="D45" s="249" t="s">
        <v>652</v>
      </c>
      <c r="E45" s="19"/>
      <c r="F45" s="171"/>
      <c r="G45" s="31"/>
    </row>
    <row r="46" spans="1:9" ht="28" customHeight="1" x14ac:dyDescent="0.35">
      <c r="A46" s="17"/>
      <c r="B46" s="160" t="s">
        <v>72</v>
      </c>
      <c r="C46" s="19"/>
      <c r="D46" s="249" t="s">
        <v>653</v>
      </c>
      <c r="E46" s="19"/>
      <c r="F46" s="171"/>
      <c r="G46" s="31"/>
    </row>
    <row r="47" spans="1:9" ht="10" customHeight="1" x14ac:dyDescent="0.35">
      <c r="A47" s="17"/>
      <c r="B47" s="163"/>
      <c r="C47" s="19"/>
      <c r="D47" s="237"/>
      <c r="E47" s="19"/>
      <c r="F47" s="30"/>
      <c r="G47" s="31"/>
    </row>
    <row r="48" spans="1:9" ht="18" customHeight="1" x14ac:dyDescent="0.35">
      <c r="A48" s="17"/>
      <c r="B48" s="161" t="s">
        <v>73</v>
      </c>
      <c r="C48" s="165"/>
      <c r="D48" s="242" t="s">
        <v>654</v>
      </c>
      <c r="E48" s="19"/>
      <c r="F48" s="30"/>
      <c r="G48" s="31"/>
    </row>
    <row r="49" spans="1:9" ht="28" customHeight="1" x14ac:dyDescent="0.35">
      <c r="A49" s="17"/>
      <c r="B49" s="170" t="s">
        <v>74</v>
      </c>
      <c r="C49" s="164"/>
      <c r="D49" s="235" t="s">
        <v>655</v>
      </c>
      <c r="E49" s="19"/>
      <c r="F49" s="171" t="str">
        <f>IFERROR(ROUND(AVERAGE(F51:F55),0),"")</f>
        <v/>
      </c>
      <c r="G49" s="31"/>
      <c r="I49" s="172" t="str">
        <f>F49</f>
        <v/>
      </c>
    </row>
    <row r="50" spans="1:9" ht="10" customHeight="1" x14ac:dyDescent="0.35">
      <c r="A50" s="17"/>
      <c r="B50" s="170"/>
      <c r="C50" s="164"/>
      <c r="D50" s="237"/>
      <c r="E50" s="19"/>
      <c r="F50" s="173"/>
      <c r="G50" s="31"/>
    </row>
    <row r="51" spans="1:9" ht="28" customHeight="1" x14ac:dyDescent="0.35">
      <c r="A51" s="17"/>
      <c r="B51" s="160" t="s">
        <v>75</v>
      </c>
      <c r="C51" s="19"/>
      <c r="D51" s="249" t="s">
        <v>656</v>
      </c>
      <c r="E51" s="19"/>
      <c r="F51" s="171"/>
      <c r="G51" s="31"/>
    </row>
    <row r="52" spans="1:9" ht="28" customHeight="1" x14ac:dyDescent="0.35">
      <c r="A52" s="17"/>
      <c r="B52" s="160" t="s">
        <v>76</v>
      </c>
      <c r="C52" s="19"/>
      <c r="D52" s="249" t="s">
        <v>657</v>
      </c>
      <c r="E52" s="19"/>
      <c r="F52" s="171"/>
      <c r="G52" s="31"/>
    </row>
    <row r="53" spans="1:9" ht="28" customHeight="1" x14ac:dyDescent="0.35">
      <c r="A53" s="17"/>
      <c r="B53" s="160" t="s">
        <v>77</v>
      </c>
      <c r="C53" s="19"/>
      <c r="D53" s="249" t="s">
        <v>658</v>
      </c>
      <c r="E53" s="19"/>
      <c r="F53" s="171"/>
      <c r="G53" s="31"/>
    </row>
    <row r="54" spans="1:9" ht="28" customHeight="1" x14ac:dyDescent="0.35">
      <c r="A54" s="17"/>
      <c r="B54" s="160" t="s">
        <v>78</v>
      </c>
      <c r="C54" s="19"/>
      <c r="D54" s="249" t="s">
        <v>659</v>
      </c>
      <c r="E54" s="19"/>
      <c r="F54" s="171"/>
      <c r="G54" s="31"/>
    </row>
    <row r="55" spans="1:9" ht="28" customHeight="1" x14ac:dyDescent="0.35">
      <c r="A55" s="17"/>
      <c r="B55" s="160" t="s">
        <v>79</v>
      </c>
      <c r="C55" s="19"/>
      <c r="D55" s="249" t="s">
        <v>660</v>
      </c>
      <c r="E55" s="19"/>
      <c r="F55" s="171"/>
      <c r="G55" s="31"/>
    </row>
    <row r="56" spans="1:9" ht="10" customHeight="1" x14ac:dyDescent="0.35">
      <c r="A56" s="17"/>
      <c r="B56" s="163"/>
      <c r="C56" s="19"/>
      <c r="D56" s="237"/>
      <c r="E56" s="19"/>
      <c r="F56" s="173"/>
      <c r="G56" s="31"/>
    </row>
    <row r="57" spans="1:9" ht="28" customHeight="1" x14ac:dyDescent="0.35">
      <c r="A57" s="17"/>
      <c r="B57" s="170" t="s">
        <v>80</v>
      </c>
      <c r="C57" s="164"/>
      <c r="D57" s="235" t="s">
        <v>661</v>
      </c>
      <c r="E57" s="19"/>
      <c r="F57" s="171" t="str">
        <f>IFERROR(ROUND(AVERAGE(F59:F63),0),"")</f>
        <v/>
      </c>
      <c r="G57" s="31"/>
      <c r="I57" s="172" t="str">
        <f>F57</f>
        <v/>
      </c>
    </row>
    <row r="58" spans="1:9" ht="10" customHeight="1" x14ac:dyDescent="0.35">
      <c r="A58" s="17"/>
      <c r="B58" s="170"/>
      <c r="C58" s="164"/>
      <c r="D58" s="237"/>
      <c r="E58" s="19"/>
      <c r="F58" s="173"/>
      <c r="G58" s="31"/>
    </row>
    <row r="59" spans="1:9" ht="28" customHeight="1" x14ac:dyDescent="0.35">
      <c r="A59" s="17"/>
      <c r="B59" s="160" t="s">
        <v>81</v>
      </c>
      <c r="C59" s="19"/>
      <c r="D59" s="249" t="s">
        <v>662</v>
      </c>
      <c r="E59" s="19"/>
      <c r="F59" s="171"/>
      <c r="G59" s="31"/>
    </row>
    <row r="60" spans="1:9" ht="28" customHeight="1" x14ac:dyDescent="0.35">
      <c r="A60" s="17"/>
      <c r="B60" s="160" t="s">
        <v>82</v>
      </c>
      <c r="C60" s="19"/>
      <c r="D60" s="249" t="s">
        <v>663</v>
      </c>
      <c r="E60" s="19"/>
      <c r="F60" s="171"/>
      <c r="G60" s="31"/>
    </row>
    <row r="61" spans="1:9" ht="28" customHeight="1" x14ac:dyDescent="0.35">
      <c r="A61" s="17"/>
      <c r="B61" s="160" t="s">
        <v>83</v>
      </c>
      <c r="C61" s="19"/>
      <c r="D61" s="249" t="s">
        <v>664</v>
      </c>
      <c r="E61" s="19"/>
      <c r="F61" s="171"/>
      <c r="G61" s="31"/>
    </row>
    <row r="62" spans="1:9" ht="28" customHeight="1" x14ac:dyDescent="0.35">
      <c r="A62" s="17"/>
      <c r="B62" s="160" t="s">
        <v>84</v>
      </c>
      <c r="C62" s="19"/>
      <c r="D62" s="249" t="s">
        <v>665</v>
      </c>
      <c r="E62" s="19"/>
      <c r="F62" s="171"/>
      <c r="G62" s="31"/>
    </row>
    <row r="63" spans="1:9" ht="28" customHeight="1" x14ac:dyDescent="0.35">
      <c r="A63" s="17"/>
      <c r="B63" s="160" t="s">
        <v>85</v>
      </c>
      <c r="C63" s="19"/>
      <c r="D63" s="249" t="s">
        <v>666</v>
      </c>
      <c r="E63" s="19"/>
      <c r="F63" s="171"/>
      <c r="G63" s="31"/>
    </row>
    <row r="64" spans="1:9" ht="10" customHeight="1" x14ac:dyDescent="0.35">
      <c r="A64" s="17"/>
      <c r="B64" s="163"/>
      <c r="C64" s="19"/>
      <c r="D64" s="237"/>
      <c r="E64" s="19"/>
      <c r="F64" s="173"/>
      <c r="G64" s="31"/>
    </row>
    <row r="65" spans="1:9" ht="28" customHeight="1" x14ac:dyDescent="0.35">
      <c r="A65" s="17"/>
      <c r="B65" s="170" t="s">
        <v>86</v>
      </c>
      <c r="C65" s="164"/>
      <c r="D65" s="235" t="s">
        <v>667</v>
      </c>
      <c r="E65" s="19"/>
      <c r="F65" s="171" t="str">
        <f>IFERROR(ROUND(AVERAGE(F67:F71),0),"")</f>
        <v/>
      </c>
      <c r="G65" s="31"/>
      <c r="I65" s="172" t="str">
        <f>F65</f>
        <v/>
      </c>
    </row>
    <row r="66" spans="1:9" ht="10" customHeight="1" x14ac:dyDescent="0.35">
      <c r="A66" s="17"/>
      <c r="B66" s="170"/>
      <c r="C66" s="164"/>
      <c r="D66" s="237"/>
      <c r="E66" s="19"/>
      <c r="F66" s="173"/>
      <c r="G66" s="31"/>
    </row>
    <row r="67" spans="1:9" ht="28" customHeight="1" x14ac:dyDescent="0.35">
      <c r="A67" s="17"/>
      <c r="B67" s="160" t="s">
        <v>87</v>
      </c>
      <c r="C67" s="19"/>
      <c r="D67" s="249" t="s">
        <v>668</v>
      </c>
      <c r="E67" s="19"/>
      <c r="F67" s="171"/>
      <c r="G67" s="31"/>
    </row>
    <row r="68" spans="1:9" ht="28" customHeight="1" x14ac:dyDescent="0.35">
      <c r="A68" s="17"/>
      <c r="B68" s="160" t="s">
        <v>88</v>
      </c>
      <c r="C68" s="19"/>
      <c r="D68" s="249" t="s">
        <v>669</v>
      </c>
      <c r="E68" s="19"/>
      <c r="F68" s="171"/>
      <c r="G68" s="31"/>
    </row>
    <row r="69" spans="1:9" ht="28" customHeight="1" x14ac:dyDescent="0.35">
      <c r="A69" s="17"/>
      <c r="B69" s="160" t="s">
        <v>89</v>
      </c>
      <c r="C69" s="19"/>
      <c r="D69" s="249" t="s">
        <v>670</v>
      </c>
      <c r="E69" s="19"/>
      <c r="F69" s="171"/>
      <c r="G69" s="31"/>
    </row>
    <row r="70" spans="1:9" ht="28" customHeight="1" x14ac:dyDescent="0.35">
      <c r="A70" s="17"/>
      <c r="B70" s="160" t="s">
        <v>90</v>
      </c>
      <c r="C70" s="19"/>
      <c r="D70" s="249" t="s">
        <v>671</v>
      </c>
      <c r="E70" s="19"/>
      <c r="F70" s="171"/>
      <c r="G70" s="31"/>
    </row>
    <row r="71" spans="1:9" ht="28" customHeight="1" x14ac:dyDescent="0.35">
      <c r="A71" s="17"/>
      <c r="B71" s="160" t="s">
        <v>91</v>
      </c>
      <c r="C71" s="19"/>
      <c r="D71" s="249" t="s">
        <v>672</v>
      </c>
      <c r="E71" s="19"/>
      <c r="F71" s="171"/>
      <c r="G71" s="31"/>
    </row>
    <row r="72" spans="1:9" ht="10" customHeight="1" x14ac:dyDescent="0.35">
      <c r="A72" s="17"/>
      <c r="B72" s="163"/>
      <c r="C72" s="19"/>
      <c r="D72" s="237"/>
      <c r="E72" s="19"/>
      <c r="F72" s="173"/>
      <c r="G72" s="31"/>
    </row>
    <row r="73" spans="1:9" ht="28" customHeight="1" x14ac:dyDescent="0.35">
      <c r="A73" s="17"/>
      <c r="B73" s="170" t="s">
        <v>92</v>
      </c>
      <c r="C73" s="164"/>
      <c r="D73" s="235" t="s">
        <v>673</v>
      </c>
      <c r="E73" s="19"/>
      <c r="F73" s="171" t="str">
        <f>IFERROR(ROUND(AVERAGE(F75:F79),0),"")</f>
        <v/>
      </c>
      <c r="G73" s="31"/>
      <c r="I73" s="172" t="str">
        <f>F73</f>
        <v/>
      </c>
    </row>
    <row r="74" spans="1:9" ht="10" customHeight="1" x14ac:dyDescent="0.35">
      <c r="A74" s="17"/>
      <c r="B74" s="170"/>
      <c r="C74" s="164"/>
      <c r="D74" s="237"/>
      <c r="E74" s="19"/>
      <c r="F74" s="173"/>
      <c r="G74" s="31"/>
    </row>
    <row r="75" spans="1:9" ht="28" customHeight="1" x14ac:dyDescent="0.35">
      <c r="A75" s="17"/>
      <c r="B75" s="160" t="s">
        <v>93</v>
      </c>
      <c r="C75" s="19"/>
      <c r="D75" s="249" t="s">
        <v>674</v>
      </c>
      <c r="E75" s="19"/>
      <c r="F75" s="171"/>
      <c r="G75" s="31"/>
    </row>
    <row r="76" spans="1:9" ht="28" customHeight="1" x14ac:dyDescent="0.35">
      <c r="A76" s="17"/>
      <c r="B76" s="160" t="s">
        <v>94</v>
      </c>
      <c r="C76" s="19"/>
      <c r="D76" s="249" t="s">
        <v>675</v>
      </c>
      <c r="E76" s="19"/>
      <c r="F76" s="171"/>
      <c r="G76" s="31"/>
    </row>
    <row r="77" spans="1:9" ht="28" customHeight="1" x14ac:dyDescent="0.35">
      <c r="A77" s="17"/>
      <c r="B77" s="160" t="s">
        <v>95</v>
      </c>
      <c r="C77" s="19"/>
      <c r="D77" s="249" t="s">
        <v>676</v>
      </c>
      <c r="E77" s="19"/>
      <c r="F77" s="171"/>
      <c r="G77" s="31"/>
    </row>
    <row r="78" spans="1:9" ht="28" customHeight="1" x14ac:dyDescent="0.35">
      <c r="A78" s="17"/>
      <c r="B78" s="160" t="s">
        <v>96</v>
      </c>
      <c r="C78" s="19"/>
      <c r="D78" s="249" t="s">
        <v>677</v>
      </c>
      <c r="E78" s="19"/>
      <c r="F78" s="171"/>
      <c r="G78" s="31"/>
    </row>
    <row r="79" spans="1:9" ht="28" customHeight="1" x14ac:dyDescent="0.35">
      <c r="A79" s="17"/>
      <c r="B79" s="160" t="s">
        <v>97</v>
      </c>
      <c r="C79" s="19"/>
      <c r="D79" s="249" t="s">
        <v>678</v>
      </c>
      <c r="E79" s="19"/>
      <c r="F79" s="171"/>
      <c r="G79" s="31"/>
    </row>
    <row r="80" spans="1:9" ht="10" customHeight="1" x14ac:dyDescent="0.35">
      <c r="A80" s="17"/>
      <c r="B80" s="163"/>
      <c r="C80" s="19"/>
      <c r="D80" s="237"/>
      <c r="E80" s="19"/>
      <c r="F80" s="173"/>
      <c r="G80" s="31"/>
    </row>
    <row r="81" spans="1:9" ht="28" customHeight="1" x14ac:dyDescent="0.35">
      <c r="A81" s="17"/>
      <c r="B81" s="170" t="s">
        <v>98</v>
      </c>
      <c r="C81" s="164"/>
      <c r="D81" s="235" t="s">
        <v>679</v>
      </c>
      <c r="E81" s="19"/>
      <c r="F81" s="171" t="str">
        <f>IFERROR(ROUND(AVERAGE(F83:F87),0),"")</f>
        <v/>
      </c>
      <c r="G81" s="31"/>
      <c r="I81" s="172" t="str">
        <f>F81</f>
        <v/>
      </c>
    </row>
    <row r="82" spans="1:9" ht="10" customHeight="1" x14ac:dyDescent="0.35">
      <c r="A82" s="17"/>
      <c r="B82" s="170"/>
      <c r="C82" s="164"/>
      <c r="D82" s="237"/>
      <c r="E82" s="19"/>
      <c r="F82" s="173"/>
      <c r="G82" s="31"/>
    </row>
    <row r="83" spans="1:9" ht="28" customHeight="1" x14ac:dyDescent="0.35">
      <c r="A83" s="17"/>
      <c r="B83" s="160" t="s">
        <v>99</v>
      </c>
      <c r="C83" s="19"/>
      <c r="D83" s="249" t="s">
        <v>680</v>
      </c>
      <c r="E83" s="19"/>
      <c r="F83" s="171"/>
      <c r="G83" s="31"/>
    </row>
    <row r="84" spans="1:9" ht="28" customHeight="1" x14ac:dyDescent="0.35">
      <c r="A84" s="17"/>
      <c r="B84" s="160" t="s">
        <v>100</v>
      </c>
      <c r="C84" s="19"/>
      <c r="D84" s="249" t="s">
        <v>681</v>
      </c>
      <c r="E84" s="19"/>
      <c r="F84" s="171"/>
      <c r="G84" s="31"/>
    </row>
    <row r="85" spans="1:9" ht="28" customHeight="1" x14ac:dyDescent="0.35">
      <c r="A85" s="17"/>
      <c r="B85" s="160" t="s">
        <v>101</v>
      </c>
      <c r="C85" s="19"/>
      <c r="D85" s="249" t="s">
        <v>682</v>
      </c>
      <c r="E85" s="19"/>
      <c r="F85" s="171"/>
      <c r="G85" s="31"/>
    </row>
    <row r="86" spans="1:9" ht="28" customHeight="1" x14ac:dyDescent="0.35">
      <c r="A86" s="17"/>
      <c r="B86" s="160" t="s">
        <v>102</v>
      </c>
      <c r="C86" s="19"/>
      <c r="D86" s="249" t="s">
        <v>683</v>
      </c>
      <c r="E86" s="19"/>
      <c r="F86" s="171"/>
      <c r="G86" s="31"/>
    </row>
    <row r="87" spans="1:9" ht="28" customHeight="1" x14ac:dyDescent="0.35">
      <c r="A87" s="17"/>
      <c r="B87" s="160" t="s">
        <v>103</v>
      </c>
      <c r="C87" s="19"/>
      <c r="D87" s="249" t="s">
        <v>684</v>
      </c>
      <c r="E87" s="19"/>
      <c r="F87" s="171"/>
      <c r="G87" s="31"/>
    </row>
    <row r="88" spans="1:9" ht="10" customHeight="1" x14ac:dyDescent="0.35">
      <c r="A88" s="17"/>
      <c r="B88" s="163"/>
      <c r="C88" s="19"/>
      <c r="D88" s="237"/>
      <c r="E88" s="19"/>
      <c r="F88" s="173"/>
      <c r="G88" s="31"/>
    </row>
    <row r="89" spans="1:9" ht="28" customHeight="1" x14ac:dyDescent="0.35">
      <c r="A89" s="17"/>
      <c r="B89" s="170" t="s">
        <v>104</v>
      </c>
      <c r="C89" s="164"/>
      <c r="D89" s="235" t="s">
        <v>685</v>
      </c>
      <c r="E89" s="19"/>
      <c r="F89" s="171" t="str">
        <f>IFERROR(ROUND(AVERAGE(F91:F95),0),"")</f>
        <v/>
      </c>
      <c r="G89" s="31"/>
      <c r="I89" s="172" t="str">
        <f>F89</f>
        <v/>
      </c>
    </row>
    <row r="90" spans="1:9" ht="10" customHeight="1" x14ac:dyDescent="0.35">
      <c r="A90" s="17"/>
      <c r="B90" s="170"/>
      <c r="C90" s="164"/>
      <c r="D90" s="237"/>
      <c r="E90" s="19"/>
      <c r="F90" s="173"/>
      <c r="G90" s="31"/>
    </row>
    <row r="91" spans="1:9" ht="28" customHeight="1" x14ac:dyDescent="0.35">
      <c r="A91" s="17"/>
      <c r="B91" s="160" t="s">
        <v>105</v>
      </c>
      <c r="C91" s="19"/>
      <c r="D91" s="249" t="s">
        <v>686</v>
      </c>
      <c r="E91" s="19"/>
      <c r="F91" s="171"/>
      <c r="G91" s="31"/>
    </row>
    <row r="92" spans="1:9" ht="28" customHeight="1" x14ac:dyDescent="0.35">
      <c r="A92" s="17"/>
      <c r="B92" s="160" t="s">
        <v>106</v>
      </c>
      <c r="C92" s="19"/>
      <c r="D92" s="249" t="s">
        <v>687</v>
      </c>
      <c r="E92" s="19"/>
      <c r="F92" s="171"/>
      <c r="G92" s="31"/>
    </row>
    <row r="93" spans="1:9" ht="28" customHeight="1" x14ac:dyDescent="0.35">
      <c r="A93" s="17"/>
      <c r="B93" s="160" t="s">
        <v>107</v>
      </c>
      <c r="C93" s="19"/>
      <c r="D93" s="249" t="s">
        <v>688</v>
      </c>
      <c r="E93" s="19"/>
      <c r="F93" s="171"/>
      <c r="G93" s="31"/>
    </row>
    <row r="94" spans="1:9" ht="28" customHeight="1" x14ac:dyDescent="0.35">
      <c r="A94" s="17"/>
      <c r="B94" s="160" t="s">
        <v>108</v>
      </c>
      <c r="C94" s="19"/>
      <c r="D94" s="249" t="s">
        <v>689</v>
      </c>
      <c r="E94" s="19"/>
      <c r="F94" s="171"/>
      <c r="G94" s="31"/>
    </row>
    <row r="95" spans="1:9" ht="28" customHeight="1" x14ac:dyDescent="0.35">
      <c r="A95" s="17"/>
      <c r="B95" s="160" t="s">
        <v>109</v>
      </c>
      <c r="C95" s="19"/>
      <c r="D95" s="249" t="s">
        <v>690</v>
      </c>
      <c r="E95" s="19"/>
      <c r="F95" s="171"/>
      <c r="G95" s="31"/>
    </row>
    <row r="96" spans="1:9" ht="10" customHeight="1" x14ac:dyDescent="0.35">
      <c r="A96" s="17"/>
      <c r="B96" s="163"/>
      <c r="C96" s="19"/>
      <c r="D96" s="237"/>
      <c r="E96" s="19"/>
      <c r="F96" s="173"/>
      <c r="G96" s="31"/>
    </row>
    <row r="97" spans="1:9" ht="28" customHeight="1" x14ac:dyDescent="0.35">
      <c r="A97" s="17"/>
      <c r="B97" s="170" t="s">
        <v>110</v>
      </c>
      <c r="C97" s="164"/>
      <c r="D97" s="235" t="s">
        <v>691</v>
      </c>
      <c r="E97" s="19"/>
      <c r="F97" s="171" t="str">
        <f>IFERROR(ROUND(AVERAGE(F99:F102),0),"")</f>
        <v/>
      </c>
      <c r="G97" s="31"/>
      <c r="I97" s="172" t="str">
        <f>F97</f>
        <v/>
      </c>
    </row>
    <row r="98" spans="1:9" ht="10" customHeight="1" x14ac:dyDescent="0.35">
      <c r="A98" s="17"/>
      <c r="B98" s="170"/>
      <c r="C98" s="164"/>
      <c r="D98" s="237"/>
      <c r="E98" s="19"/>
      <c r="F98" s="173"/>
      <c r="G98" s="31"/>
    </row>
    <row r="99" spans="1:9" ht="28" customHeight="1" x14ac:dyDescent="0.35">
      <c r="A99" s="17"/>
      <c r="B99" s="160" t="s">
        <v>111</v>
      </c>
      <c r="C99" s="19"/>
      <c r="D99" s="249" t="s">
        <v>692</v>
      </c>
      <c r="E99" s="19"/>
      <c r="F99" s="171"/>
      <c r="G99" s="31"/>
    </row>
    <row r="100" spans="1:9" ht="28" customHeight="1" x14ac:dyDescent="0.35">
      <c r="A100" s="17"/>
      <c r="B100" s="160" t="s">
        <v>112</v>
      </c>
      <c r="C100" s="19"/>
      <c r="D100" s="249" t="s">
        <v>693</v>
      </c>
      <c r="E100" s="19"/>
      <c r="F100" s="171"/>
      <c r="G100" s="31"/>
    </row>
    <row r="101" spans="1:9" ht="28" customHeight="1" x14ac:dyDescent="0.35">
      <c r="A101" s="17"/>
      <c r="B101" s="160" t="s">
        <v>113</v>
      </c>
      <c r="C101" s="19"/>
      <c r="D101" s="249" t="s">
        <v>694</v>
      </c>
      <c r="E101" s="19"/>
      <c r="F101" s="171"/>
      <c r="G101" s="31"/>
    </row>
    <row r="102" spans="1:9" ht="28" customHeight="1" x14ac:dyDescent="0.35">
      <c r="A102" s="17"/>
      <c r="B102" s="160" t="s">
        <v>114</v>
      </c>
      <c r="C102" s="19"/>
      <c r="D102" s="249" t="s">
        <v>695</v>
      </c>
      <c r="E102" s="19"/>
      <c r="F102" s="171"/>
      <c r="G102" s="31"/>
    </row>
    <row r="103" spans="1:9" ht="10" customHeight="1" x14ac:dyDescent="0.35">
      <c r="A103" s="17"/>
      <c r="B103" s="163"/>
      <c r="C103" s="19"/>
      <c r="D103" s="237"/>
      <c r="E103" s="19"/>
      <c r="F103" s="173"/>
      <c r="G103" s="31"/>
    </row>
    <row r="104" spans="1:9" ht="28" customHeight="1" x14ac:dyDescent="0.35">
      <c r="A104" s="17"/>
      <c r="B104" s="170" t="s">
        <v>115</v>
      </c>
      <c r="C104" s="164"/>
      <c r="D104" s="235" t="s">
        <v>696</v>
      </c>
      <c r="E104" s="19"/>
      <c r="F104" s="171" t="str">
        <f>IFERROR(ROUND(AVERAGE(F106:F110),0),"")</f>
        <v/>
      </c>
      <c r="G104" s="31"/>
      <c r="I104" s="172" t="str">
        <f>F104</f>
        <v/>
      </c>
    </row>
    <row r="105" spans="1:9" ht="10" customHeight="1" x14ac:dyDescent="0.35">
      <c r="A105" s="17"/>
      <c r="B105" s="170"/>
      <c r="C105" s="164"/>
      <c r="D105" s="237"/>
      <c r="E105" s="19"/>
      <c r="F105" s="173"/>
      <c r="G105" s="31"/>
    </row>
    <row r="106" spans="1:9" ht="28" customHeight="1" x14ac:dyDescent="0.35">
      <c r="A106" s="17"/>
      <c r="B106" s="160" t="s">
        <v>116</v>
      </c>
      <c r="C106" s="19"/>
      <c r="D106" s="249" t="s">
        <v>697</v>
      </c>
      <c r="E106" s="19"/>
      <c r="F106" s="171"/>
      <c r="G106" s="31"/>
    </row>
    <row r="107" spans="1:9" ht="28" customHeight="1" x14ac:dyDescent="0.35">
      <c r="A107" s="17"/>
      <c r="B107" s="160" t="s">
        <v>117</v>
      </c>
      <c r="C107" s="19"/>
      <c r="D107" s="249" t="s">
        <v>698</v>
      </c>
      <c r="E107" s="19"/>
      <c r="F107" s="171"/>
      <c r="G107" s="31"/>
    </row>
    <row r="108" spans="1:9" ht="28" customHeight="1" x14ac:dyDescent="0.35">
      <c r="A108" s="17"/>
      <c r="B108" s="160" t="s">
        <v>118</v>
      </c>
      <c r="C108" s="19"/>
      <c r="D108" s="249" t="s">
        <v>699</v>
      </c>
      <c r="E108" s="19"/>
      <c r="F108" s="171"/>
      <c r="G108" s="31"/>
    </row>
    <row r="109" spans="1:9" ht="28" customHeight="1" x14ac:dyDescent="0.35">
      <c r="A109" s="17"/>
      <c r="B109" s="160" t="s">
        <v>119</v>
      </c>
      <c r="C109" s="19"/>
      <c r="D109" s="249" t="s">
        <v>700</v>
      </c>
      <c r="E109" s="19"/>
      <c r="F109" s="171"/>
      <c r="G109" s="31"/>
    </row>
    <row r="110" spans="1:9" ht="28" customHeight="1" x14ac:dyDescent="0.35">
      <c r="A110" s="17"/>
      <c r="B110" s="160" t="s">
        <v>120</v>
      </c>
      <c r="C110" s="19"/>
      <c r="D110" s="249" t="s">
        <v>701</v>
      </c>
      <c r="E110" s="19"/>
      <c r="F110" s="171"/>
      <c r="G110" s="31"/>
    </row>
    <row r="111" spans="1:9" ht="10" customHeight="1" x14ac:dyDescent="0.35">
      <c r="A111" s="17"/>
      <c r="B111" s="163"/>
      <c r="C111" s="19"/>
      <c r="D111" s="237"/>
      <c r="E111" s="19"/>
      <c r="F111" s="173"/>
      <c r="G111" s="31"/>
    </row>
    <row r="112" spans="1:9" ht="28" customHeight="1" x14ac:dyDescent="0.35">
      <c r="A112" s="17"/>
      <c r="B112" s="170" t="s">
        <v>121</v>
      </c>
      <c r="C112" s="164"/>
      <c r="D112" s="235" t="s">
        <v>702</v>
      </c>
      <c r="E112" s="19"/>
      <c r="F112" s="171" t="str">
        <f>IFERROR(ROUND(AVERAGE(F114:F118),0),"")</f>
        <v/>
      </c>
      <c r="G112" s="31"/>
      <c r="I112" s="172" t="str">
        <f>F112</f>
        <v/>
      </c>
    </row>
    <row r="113" spans="1:9" ht="10" customHeight="1" x14ac:dyDescent="0.35">
      <c r="A113" s="17"/>
      <c r="B113" s="170"/>
      <c r="C113" s="164"/>
      <c r="D113" s="237"/>
      <c r="E113" s="19"/>
      <c r="F113" s="173"/>
      <c r="G113" s="31"/>
    </row>
    <row r="114" spans="1:9" ht="28" customHeight="1" x14ac:dyDescent="0.35">
      <c r="A114" s="17"/>
      <c r="B114" s="160" t="s">
        <v>122</v>
      </c>
      <c r="C114" s="19"/>
      <c r="D114" s="249" t="s">
        <v>703</v>
      </c>
      <c r="E114" s="19"/>
      <c r="F114" s="171"/>
      <c r="G114" s="31"/>
    </row>
    <row r="115" spans="1:9" ht="28" customHeight="1" x14ac:dyDescent="0.35">
      <c r="A115" s="17"/>
      <c r="B115" s="160" t="s">
        <v>123</v>
      </c>
      <c r="C115" s="19"/>
      <c r="D115" s="249" t="s">
        <v>704</v>
      </c>
      <c r="E115" s="19"/>
      <c r="F115" s="171"/>
      <c r="G115" s="31"/>
    </row>
    <row r="116" spans="1:9" ht="28" customHeight="1" x14ac:dyDescent="0.35">
      <c r="A116" s="17"/>
      <c r="B116" s="160" t="s">
        <v>124</v>
      </c>
      <c r="C116" s="19"/>
      <c r="D116" s="249" t="s">
        <v>705</v>
      </c>
      <c r="E116" s="19"/>
      <c r="F116" s="171"/>
      <c r="G116" s="31"/>
    </row>
    <row r="117" spans="1:9" ht="28" customHeight="1" x14ac:dyDescent="0.35">
      <c r="A117" s="17"/>
      <c r="B117" s="160" t="s">
        <v>125</v>
      </c>
      <c r="C117" s="19"/>
      <c r="D117" s="249" t="s">
        <v>706</v>
      </c>
      <c r="E117" s="19"/>
      <c r="F117" s="171"/>
      <c r="G117" s="31"/>
    </row>
    <row r="118" spans="1:9" ht="28" customHeight="1" x14ac:dyDescent="0.35">
      <c r="A118" s="17"/>
      <c r="B118" s="160" t="s">
        <v>126</v>
      </c>
      <c r="C118" s="19"/>
      <c r="D118" s="249" t="s">
        <v>707</v>
      </c>
      <c r="E118" s="19"/>
      <c r="F118" s="171"/>
      <c r="G118" s="31"/>
    </row>
    <row r="119" spans="1:9" ht="10" customHeight="1" x14ac:dyDescent="0.35">
      <c r="A119" s="17"/>
      <c r="B119" s="163"/>
      <c r="C119" s="19"/>
      <c r="D119" s="237"/>
      <c r="E119" s="19"/>
      <c r="F119" s="173"/>
      <c r="G119" s="31"/>
    </row>
    <row r="120" spans="1:9" ht="28" customHeight="1" x14ac:dyDescent="0.35">
      <c r="A120" s="17"/>
      <c r="B120" s="170" t="s">
        <v>127</v>
      </c>
      <c r="C120" s="164"/>
      <c r="D120" s="235" t="s">
        <v>708</v>
      </c>
      <c r="E120" s="19"/>
      <c r="F120" s="171" t="str">
        <f>IFERROR(ROUND(AVERAGE(F122:F126),0),"")</f>
        <v/>
      </c>
      <c r="G120" s="31"/>
      <c r="I120" s="172" t="str">
        <f>F120</f>
        <v/>
      </c>
    </row>
    <row r="121" spans="1:9" ht="10" customHeight="1" x14ac:dyDescent="0.35">
      <c r="A121" s="17"/>
      <c r="B121" s="170"/>
      <c r="C121" s="164"/>
      <c r="D121" s="237"/>
      <c r="E121" s="19"/>
      <c r="F121" s="173"/>
      <c r="G121" s="31"/>
    </row>
    <row r="122" spans="1:9" ht="28" customHeight="1" x14ac:dyDescent="0.35">
      <c r="A122" s="17"/>
      <c r="B122" s="160" t="s">
        <v>128</v>
      </c>
      <c r="C122" s="19"/>
      <c r="D122" s="249" t="s">
        <v>709</v>
      </c>
      <c r="E122" s="19"/>
      <c r="F122" s="171"/>
      <c r="G122" s="31"/>
    </row>
    <row r="123" spans="1:9" ht="28" customHeight="1" x14ac:dyDescent="0.35">
      <c r="A123" s="17"/>
      <c r="B123" s="160" t="s">
        <v>129</v>
      </c>
      <c r="C123" s="19"/>
      <c r="D123" s="249" t="s">
        <v>710</v>
      </c>
      <c r="E123" s="19"/>
      <c r="F123" s="171"/>
      <c r="G123" s="31"/>
    </row>
    <row r="124" spans="1:9" ht="28" customHeight="1" x14ac:dyDescent="0.35">
      <c r="A124" s="17"/>
      <c r="B124" s="160" t="s">
        <v>130</v>
      </c>
      <c r="C124" s="19"/>
      <c r="D124" s="249" t="s">
        <v>711</v>
      </c>
      <c r="E124" s="19"/>
      <c r="F124" s="171"/>
      <c r="G124" s="31"/>
    </row>
    <row r="125" spans="1:9" ht="28" customHeight="1" x14ac:dyDescent="0.35">
      <c r="A125" s="17"/>
      <c r="B125" s="160" t="s">
        <v>131</v>
      </c>
      <c r="C125" s="19"/>
      <c r="D125" s="249" t="s">
        <v>712</v>
      </c>
      <c r="E125" s="19"/>
      <c r="F125" s="171"/>
      <c r="G125" s="31"/>
    </row>
    <row r="126" spans="1:9" ht="28" customHeight="1" x14ac:dyDescent="0.35">
      <c r="A126" s="17"/>
      <c r="B126" s="160" t="s">
        <v>132</v>
      </c>
      <c r="C126" s="19"/>
      <c r="D126" s="249" t="s">
        <v>713</v>
      </c>
      <c r="E126" s="19"/>
      <c r="F126" s="171"/>
      <c r="G126" s="31"/>
    </row>
    <row r="127" spans="1:9" ht="10" customHeight="1" x14ac:dyDescent="0.35">
      <c r="A127" s="17"/>
      <c r="B127" s="163"/>
      <c r="C127" s="19"/>
      <c r="D127" s="237"/>
      <c r="E127" s="19"/>
      <c r="F127" s="30"/>
      <c r="G127" s="31"/>
    </row>
    <row r="128" spans="1:9" ht="18" customHeight="1" x14ac:dyDescent="0.35">
      <c r="A128" s="17"/>
      <c r="B128" s="161" t="s">
        <v>133</v>
      </c>
      <c r="C128" s="165"/>
      <c r="D128" s="242" t="s">
        <v>714</v>
      </c>
      <c r="E128" s="19"/>
      <c r="F128" s="30"/>
      <c r="G128" s="31"/>
    </row>
    <row r="129" spans="1:9" ht="28" customHeight="1" x14ac:dyDescent="0.35">
      <c r="A129" s="17"/>
      <c r="B129" s="170" t="s">
        <v>134</v>
      </c>
      <c r="C129" s="164"/>
      <c r="D129" s="235" t="s">
        <v>715</v>
      </c>
      <c r="E129" s="19"/>
      <c r="F129" s="171" t="str">
        <f>IFERROR(ROUND(AVERAGE(F131:F135),0),"")</f>
        <v/>
      </c>
      <c r="G129" s="31"/>
      <c r="I129" s="172" t="str">
        <f>F129</f>
        <v/>
      </c>
    </row>
    <row r="130" spans="1:9" ht="10" customHeight="1" x14ac:dyDescent="0.35">
      <c r="A130" s="17"/>
      <c r="B130" s="170"/>
      <c r="C130" s="164"/>
      <c r="D130" s="237"/>
      <c r="E130" s="19"/>
      <c r="F130" s="30"/>
      <c r="G130" s="31"/>
    </row>
    <row r="131" spans="1:9" ht="28" customHeight="1" x14ac:dyDescent="0.35">
      <c r="A131" s="17"/>
      <c r="B131" s="160" t="s">
        <v>135</v>
      </c>
      <c r="C131" s="19"/>
      <c r="D131" s="249" t="s">
        <v>716</v>
      </c>
      <c r="E131" s="19"/>
      <c r="F131" s="171"/>
      <c r="G131" s="31"/>
    </row>
    <row r="132" spans="1:9" ht="28" customHeight="1" x14ac:dyDescent="0.35">
      <c r="A132" s="17"/>
      <c r="B132" s="160" t="s">
        <v>136</v>
      </c>
      <c r="C132" s="19"/>
      <c r="D132" s="249" t="s">
        <v>717</v>
      </c>
      <c r="E132" s="19"/>
      <c r="F132" s="171"/>
      <c r="G132" s="31"/>
    </row>
    <row r="133" spans="1:9" ht="28" customHeight="1" x14ac:dyDescent="0.35">
      <c r="A133" s="17"/>
      <c r="B133" s="160" t="s">
        <v>137</v>
      </c>
      <c r="C133" s="19"/>
      <c r="D133" s="249" t="s">
        <v>718</v>
      </c>
      <c r="E133" s="19"/>
      <c r="F133" s="171"/>
      <c r="G133" s="31"/>
    </row>
    <row r="134" spans="1:9" ht="28" customHeight="1" x14ac:dyDescent="0.35">
      <c r="A134" s="17"/>
      <c r="B134" s="160" t="s">
        <v>138</v>
      </c>
      <c r="C134" s="19"/>
      <c r="D134" s="249" t="s">
        <v>719</v>
      </c>
      <c r="E134" s="19"/>
      <c r="F134" s="171"/>
      <c r="G134" s="31"/>
    </row>
    <row r="135" spans="1:9" ht="28" customHeight="1" x14ac:dyDescent="0.35">
      <c r="A135" s="17"/>
      <c r="B135" s="160" t="s">
        <v>139</v>
      </c>
      <c r="C135" s="19"/>
      <c r="D135" s="249" t="s">
        <v>720</v>
      </c>
      <c r="E135" s="19"/>
      <c r="F135" s="171"/>
      <c r="G135" s="31"/>
    </row>
    <row r="136" spans="1:9" ht="10" customHeight="1" x14ac:dyDescent="0.35">
      <c r="A136" s="17"/>
      <c r="B136" s="163"/>
      <c r="C136" s="19"/>
      <c r="D136" s="237"/>
      <c r="E136" s="19"/>
      <c r="F136" s="30"/>
      <c r="G136" s="31"/>
    </row>
    <row r="137" spans="1:9" ht="28" customHeight="1" x14ac:dyDescent="0.35">
      <c r="A137" s="17"/>
      <c r="B137" s="170" t="s">
        <v>140</v>
      </c>
      <c r="C137" s="164"/>
      <c r="D137" s="235" t="s">
        <v>721</v>
      </c>
      <c r="E137" s="19"/>
      <c r="F137" s="171" t="str">
        <f>IFERROR(ROUND(AVERAGE(F139:F141),0),"")</f>
        <v/>
      </c>
      <c r="G137" s="31"/>
      <c r="I137" s="172" t="str">
        <f>F137</f>
        <v/>
      </c>
    </row>
    <row r="138" spans="1:9" ht="10" customHeight="1" x14ac:dyDescent="0.35">
      <c r="A138" s="17"/>
      <c r="B138" s="170"/>
      <c r="C138" s="164"/>
      <c r="D138" s="237"/>
      <c r="E138" s="19"/>
      <c r="F138" s="30"/>
      <c r="G138" s="31"/>
    </row>
    <row r="139" spans="1:9" ht="28" customHeight="1" x14ac:dyDescent="0.35">
      <c r="A139" s="17"/>
      <c r="B139" s="160" t="s">
        <v>141</v>
      </c>
      <c r="C139" s="19"/>
      <c r="D139" s="249" t="s">
        <v>722</v>
      </c>
      <c r="E139" s="19"/>
      <c r="F139" s="171"/>
      <c r="G139" s="31"/>
    </row>
    <row r="140" spans="1:9" ht="28" customHeight="1" x14ac:dyDescent="0.35">
      <c r="A140" s="17"/>
      <c r="B140" s="160" t="s">
        <v>142</v>
      </c>
      <c r="C140" s="19"/>
      <c r="D140" s="249" t="s">
        <v>723</v>
      </c>
      <c r="E140" s="19"/>
      <c r="F140" s="171"/>
      <c r="G140" s="31"/>
    </row>
    <row r="141" spans="1:9" ht="28" customHeight="1" x14ac:dyDescent="0.35">
      <c r="A141" s="17"/>
      <c r="B141" s="160" t="s">
        <v>143</v>
      </c>
      <c r="C141" s="19"/>
      <c r="D141" s="249" t="s">
        <v>724</v>
      </c>
      <c r="E141" s="19"/>
      <c r="F141" s="171"/>
      <c r="G141" s="31"/>
    </row>
    <row r="142" spans="1:9" ht="10" customHeight="1" x14ac:dyDescent="0.35">
      <c r="A142" s="17"/>
      <c r="B142" s="163"/>
      <c r="C142" s="19"/>
      <c r="D142" s="237"/>
      <c r="E142" s="19"/>
      <c r="F142" s="30"/>
      <c r="G142" s="31"/>
    </row>
    <row r="143" spans="1:9" ht="28" customHeight="1" x14ac:dyDescent="0.35">
      <c r="A143" s="17"/>
      <c r="B143" s="170" t="s">
        <v>144</v>
      </c>
      <c r="C143" s="164"/>
      <c r="D143" s="235" t="s">
        <v>725</v>
      </c>
      <c r="E143" s="19"/>
      <c r="F143" s="171" t="str">
        <f>IFERROR(ROUND(AVERAGE(F145:F148),0),"")</f>
        <v/>
      </c>
      <c r="G143" s="31"/>
      <c r="I143" s="172" t="str">
        <f>F143</f>
        <v/>
      </c>
    </row>
    <row r="144" spans="1:9" ht="10" customHeight="1" x14ac:dyDescent="0.35">
      <c r="A144" s="17"/>
      <c r="B144" s="170"/>
      <c r="C144" s="164"/>
      <c r="D144" s="237"/>
      <c r="E144" s="19"/>
      <c r="F144" s="30"/>
      <c r="G144" s="31"/>
    </row>
    <row r="145" spans="1:9" ht="28" customHeight="1" x14ac:dyDescent="0.35">
      <c r="A145" s="17"/>
      <c r="B145" s="160" t="s">
        <v>145</v>
      </c>
      <c r="C145" s="19"/>
      <c r="D145" s="249" t="s">
        <v>726</v>
      </c>
      <c r="E145" s="19"/>
      <c r="F145" s="171"/>
      <c r="G145" s="31"/>
    </row>
    <row r="146" spans="1:9" ht="28" customHeight="1" x14ac:dyDescent="0.35">
      <c r="A146" s="17"/>
      <c r="B146" s="160" t="s">
        <v>146</v>
      </c>
      <c r="C146" s="19"/>
      <c r="D146" s="249" t="s">
        <v>727</v>
      </c>
      <c r="E146" s="19"/>
      <c r="F146" s="171"/>
      <c r="G146" s="31"/>
    </row>
    <row r="147" spans="1:9" ht="28" customHeight="1" x14ac:dyDescent="0.35">
      <c r="A147" s="17"/>
      <c r="B147" s="160" t="s">
        <v>147</v>
      </c>
      <c r="C147" s="19"/>
      <c r="D147" s="249" t="s">
        <v>728</v>
      </c>
      <c r="E147" s="19"/>
      <c r="F147" s="171"/>
      <c r="G147" s="31"/>
    </row>
    <row r="148" spans="1:9" ht="28" customHeight="1" x14ac:dyDescent="0.35">
      <c r="A148" s="17"/>
      <c r="B148" s="160" t="s">
        <v>148</v>
      </c>
      <c r="C148" s="19"/>
      <c r="D148" s="249" t="s">
        <v>729</v>
      </c>
      <c r="E148" s="19"/>
      <c r="F148" s="171"/>
      <c r="G148" s="31"/>
    </row>
    <row r="149" spans="1:9" ht="10" customHeight="1" x14ac:dyDescent="0.35">
      <c r="A149" s="17"/>
      <c r="B149" s="163"/>
      <c r="C149" s="19"/>
      <c r="D149" s="237"/>
      <c r="E149" s="19"/>
      <c r="F149" s="30"/>
      <c r="G149" s="31"/>
    </row>
    <row r="150" spans="1:9" ht="28" customHeight="1" x14ac:dyDescent="0.35">
      <c r="A150" s="17"/>
      <c r="B150" s="170" t="s">
        <v>149</v>
      </c>
      <c r="C150" s="164"/>
      <c r="D150" s="235" t="s">
        <v>730</v>
      </c>
      <c r="E150" s="19"/>
      <c r="F150" s="171" t="str">
        <f>IFERROR(ROUND(AVERAGE(F152:F156),0),"")</f>
        <v/>
      </c>
      <c r="G150" s="31"/>
      <c r="I150" s="172" t="str">
        <f>F150</f>
        <v/>
      </c>
    </row>
    <row r="151" spans="1:9" ht="10" customHeight="1" x14ac:dyDescent="0.35">
      <c r="A151" s="17"/>
      <c r="B151" s="170"/>
      <c r="C151" s="164"/>
      <c r="D151" s="237"/>
      <c r="E151" s="19"/>
      <c r="F151" s="30"/>
      <c r="G151" s="31"/>
    </row>
    <row r="152" spans="1:9" ht="28" customHeight="1" x14ac:dyDescent="0.35">
      <c r="A152" s="17"/>
      <c r="B152" s="160" t="s">
        <v>150</v>
      </c>
      <c r="C152" s="19"/>
      <c r="D152" s="249" t="s">
        <v>731</v>
      </c>
      <c r="E152" s="19"/>
      <c r="F152" s="171"/>
      <c r="G152" s="31"/>
    </row>
    <row r="153" spans="1:9" ht="28" customHeight="1" x14ac:dyDescent="0.35">
      <c r="A153" s="17"/>
      <c r="B153" s="160" t="s">
        <v>151</v>
      </c>
      <c r="C153" s="19"/>
      <c r="D153" s="249" t="s">
        <v>732</v>
      </c>
      <c r="E153" s="19"/>
      <c r="F153" s="171"/>
      <c r="G153" s="31"/>
    </row>
    <row r="154" spans="1:9" ht="28" customHeight="1" x14ac:dyDescent="0.35">
      <c r="A154" s="17"/>
      <c r="B154" s="160" t="s">
        <v>152</v>
      </c>
      <c r="C154" s="19"/>
      <c r="D154" s="279" t="s">
        <v>733</v>
      </c>
      <c r="E154" s="19"/>
      <c r="F154" s="171"/>
      <c r="G154" s="31"/>
    </row>
    <row r="155" spans="1:9" ht="28" customHeight="1" x14ac:dyDescent="0.35">
      <c r="A155" s="17"/>
      <c r="B155" s="160" t="s">
        <v>153</v>
      </c>
      <c r="C155" s="19"/>
      <c r="D155" s="249" t="s">
        <v>734</v>
      </c>
      <c r="E155" s="19"/>
      <c r="F155" s="171"/>
      <c r="G155" s="31"/>
    </row>
    <row r="156" spans="1:9" ht="28" customHeight="1" x14ac:dyDescent="0.35">
      <c r="A156" s="17"/>
      <c r="B156" s="160" t="s">
        <v>154</v>
      </c>
      <c r="C156" s="19"/>
      <c r="D156" s="249" t="s">
        <v>735</v>
      </c>
      <c r="E156" s="19"/>
      <c r="F156" s="171"/>
      <c r="G156" s="31"/>
    </row>
    <row r="157" spans="1:9" ht="10" customHeight="1" x14ac:dyDescent="0.35">
      <c r="A157" s="17"/>
      <c r="B157" s="163"/>
      <c r="C157" s="19"/>
      <c r="D157" s="237"/>
      <c r="E157" s="19"/>
      <c r="F157" s="30"/>
      <c r="G157" s="31"/>
    </row>
    <row r="158" spans="1:9" ht="28" customHeight="1" x14ac:dyDescent="0.35">
      <c r="A158" s="17"/>
      <c r="B158" s="170" t="s">
        <v>155</v>
      </c>
      <c r="C158" s="164"/>
      <c r="D158" s="235" t="s">
        <v>736</v>
      </c>
      <c r="E158" s="19"/>
      <c r="F158" s="171" t="str">
        <f>IFERROR(ROUND(AVERAGE(F160:F163),0),"")</f>
        <v/>
      </c>
      <c r="G158" s="31"/>
      <c r="I158" s="172" t="str">
        <f>F158</f>
        <v/>
      </c>
    </row>
    <row r="159" spans="1:9" ht="10" customHeight="1" x14ac:dyDescent="0.35">
      <c r="A159" s="17"/>
      <c r="B159" s="170"/>
      <c r="C159" s="164"/>
      <c r="D159" s="237"/>
      <c r="E159" s="19"/>
      <c r="F159" s="30"/>
      <c r="G159" s="31"/>
    </row>
    <row r="160" spans="1:9" ht="28" customHeight="1" x14ac:dyDescent="0.35">
      <c r="A160" s="17"/>
      <c r="B160" s="160" t="s">
        <v>156</v>
      </c>
      <c r="C160" s="19"/>
      <c r="D160" s="249" t="s">
        <v>737</v>
      </c>
      <c r="E160" s="19"/>
      <c r="F160" s="171"/>
      <c r="G160" s="31"/>
    </row>
    <row r="161" spans="1:9" ht="28" customHeight="1" x14ac:dyDescent="0.35">
      <c r="A161" s="17"/>
      <c r="B161" s="160" t="s">
        <v>157</v>
      </c>
      <c r="C161" s="19"/>
      <c r="D161" s="249" t="s">
        <v>738</v>
      </c>
      <c r="E161" s="19"/>
      <c r="F161" s="171"/>
      <c r="G161" s="31"/>
    </row>
    <row r="162" spans="1:9" ht="28" customHeight="1" x14ac:dyDescent="0.35">
      <c r="A162" s="17"/>
      <c r="B162" s="160" t="s">
        <v>158</v>
      </c>
      <c r="C162" s="19"/>
      <c r="D162" s="249" t="s">
        <v>739</v>
      </c>
      <c r="E162" s="19"/>
      <c r="F162" s="171"/>
      <c r="G162" s="31"/>
    </row>
    <row r="163" spans="1:9" ht="28" customHeight="1" x14ac:dyDescent="0.35">
      <c r="A163" s="17"/>
      <c r="B163" s="160" t="s">
        <v>159</v>
      </c>
      <c r="C163" s="19"/>
      <c r="D163" s="249" t="s">
        <v>740</v>
      </c>
      <c r="E163" s="19"/>
      <c r="F163" s="171"/>
      <c r="G163" s="31"/>
    </row>
    <row r="164" spans="1:9" ht="10" customHeight="1" x14ac:dyDescent="0.35">
      <c r="A164" s="17"/>
      <c r="B164" s="163"/>
      <c r="C164" s="19"/>
      <c r="D164" s="237"/>
      <c r="E164" s="19"/>
      <c r="F164" s="30"/>
      <c r="G164" s="31"/>
    </row>
    <row r="165" spans="1:9" ht="28" customHeight="1" x14ac:dyDescent="0.35">
      <c r="A165" s="17"/>
      <c r="B165" s="170" t="s">
        <v>160</v>
      </c>
      <c r="C165" s="164"/>
      <c r="D165" s="235" t="s">
        <v>741</v>
      </c>
      <c r="E165" s="19"/>
      <c r="F165" s="171" t="str">
        <f>IFERROR(ROUND(AVERAGE(F167:F171),0),"")</f>
        <v/>
      </c>
      <c r="G165" s="31"/>
      <c r="I165" s="172" t="str">
        <f>F165</f>
        <v/>
      </c>
    </row>
    <row r="166" spans="1:9" ht="10" customHeight="1" x14ac:dyDescent="0.35">
      <c r="A166" s="17"/>
      <c r="B166" s="170"/>
      <c r="C166" s="164"/>
      <c r="D166" s="237"/>
      <c r="E166" s="19"/>
      <c r="F166" s="30"/>
      <c r="G166" s="31"/>
    </row>
    <row r="167" spans="1:9" ht="28" customHeight="1" x14ac:dyDescent="0.35">
      <c r="A167" s="17"/>
      <c r="B167" s="160" t="s">
        <v>161</v>
      </c>
      <c r="C167" s="19"/>
      <c r="D167" s="249" t="s">
        <v>742</v>
      </c>
      <c r="E167" s="19"/>
      <c r="F167" s="171"/>
      <c r="G167" s="31"/>
    </row>
    <row r="168" spans="1:9" ht="28" customHeight="1" x14ac:dyDescent="0.35">
      <c r="A168" s="17"/>
      <c r="B168" s="160" t="s">
        <v>162</v>
      </c>
      <c r="C168" s="19"/>
      <c r="D168" s="249" t="s">
        <v>743</v>
      </c>
      <c r="E168" s="19"/>
      <c r="F168" s="171"/>
      <c r="G168" s="31"/>
    </row>
    <row r="169" spans="1:9" ht="28" customHeight="1" x14ac:dyDescent="0.35">
      <c r="A169" s="17"/>
      <c r="B169" s="160" t="s">
        <v>163</v>
      </c>
      <c r="C169" s="19"/>
      <c r="D169" s="249" t="s">
        <v>744</v>
      </c>
      <c r="E169" s="19"/>
      <c r="F169" s="171"/>
      <c r="G169" s="31"/>
    </row>
    <row r="170" spans="1:9" ht="28" customHeight="1" x14ac:dyDescent="0.35">
      <c r="A170" s="17"/>
      <c r="B170" s="160" t="s">
        <v>164</v>
      </c>
      <c r="C170" s="19"/>
      <c r="D170" s="249" t="s">
        <v>745</v>
      </c>
      <c r="E170" s="19"/>
      <c r="F170" s="171"/>
      <c r="G170" s="31"/>
    </row>
    <row r="171" spans="1:9" ht="28" customHeight="1" x14ac:dyDescent="0.35">
      <c r="A171" s="17"/>
      <c r="B171" s="160" t="s">
        <v>165</v>
      </c>
      <c r="C171" s="19"/>
      <c r="D171" s="249" t="s">
        <v>746</v>
      </c>
      <c r="E171" s="19"/>
      <c r="F171" s="171"/>
      <c r="G171" s="31"/>
    </row>
    <row r="172" spans="1:9" ht="10" customHeight="1" x14ac:dyDescent="0.35">
      <c r="A172" s="17"/>
      <c r="B172" s="163"/>
      <c r="C172" s="19"/>
      <c r="D172" s="237"/>
      <c r="E172" s="19"/>
      <c r="F172" s="30"/>
      <c r="G172" s="31"/>
    </row>
    <row r="173" spans="1:9" ht="28" customHeight="1" x14ac:dyDescent="0.35">
      <c r="A173" s="17"/>
      <c r="B173" s="170" t="s">
        <v>166</v>
      </c>
      <c r="C173" s="164"/>
      <c r="D173" s="235" t="s">
        <v>747</v>
      </c>
      <c r="E173" s="19"/>
      <c r="F173" s="171" t="str">
        <f>IFERROR(ROUND(AVERAGE(F175:F179),0),"")</f>
        <v/>
      </c>
      <c r="G173" s="31"/>
      <c r="I173" s="172" t="str">
        <f>F173</f>
        <v/>
      </c>
    </row>
    <row r="174" spans="1:9" ht="10" customHeight="1" x14ac:dyDescent="0.35">
      <c r="A174" s="17"/>
      <c r="B174" s="170"/>
      <c r="C174" s="164"/>
      <c r="D174" s="237"/>
      <c r="E174" s="19"/>
      <c r="F174" s="30"/>
      <c r="G174" s="31"/>
    </row>
    <row r="175" spans="1:9" ht="28" customHeight="1" x14ac:dyDescent="0.35">
      <c r="A175" s="17"/>
      <c r="B175" s="160" t="s">
        <v>167</v>
      </c>
      <c r="C175" s="19"/>
      <c r="D175" s="249" t="s">
        <v>748</v>
      </c>
      <c r="E175" s="19"/>
      <c r="F175" s="171"/>
      <c r="G175" s="31"/>
    </row>
    <row r="176" spans="1:9" ht="28" customHeight="1" x14ac:dyDescent="0.35">
      <c r="A176" s="17"/>
      <c r="B176" s="160" t="s">
        <v>168</v>
      </c>
      <c r="C176" s="19"/>
      <c r="D176" s="249" t="s">
        <v>749</v>
      </c>
      <c r="E176" s="19"/>
      <c r="F176" s="171"/>
      <c r="G176" s="31"/>
    </row>
    <row r="177" spans="1:9" ht="28" customHeight="1" x14ac:dyDescent="0.35">
      <c r="A177" s="17"/>
      <c r="B177" s="160" t="s">
        <v>169</v>
      </c>
      <c r="C177" s="19"/>
      <c r="D177" s="249" t="s">
        <v>750</v>
      </c>
      <c r="E177" s="19"/>
      <c r="F177" s="171"/>
      <c r="G177" s="31"/>
    </row>
    <row r="178" spans="1:9" ht="28" customHeight="1" x14ac:dyDescent="0.35">
      <c r="A178" s="17"/>
      <c r="B178" s="160" t="s">
        <v>170</v>
      </c>
      <c r="C178" s="19"/>
      <c r="D178" s="249" t="s">
        <v>751</v>
      </c>
      <c r="E178" s="19"/>
      <c r="F178" s="171"/>
      <c r="G178" s="31"/>
    </row>
    <row r="179" spans="1:9" ht="28" customHeight="1" x14ac:dyDescent="0.35">
      <c r="A179" s="17"/>
      <c r="B179" s="160" t="s">
        <v>171</v>
      </c>
      <c r="C179" s="19"/>
      <c r="D179" s="249" t="s">
        <v>752</v>
      </c>
      <c r="E179" s="19"/>
      <c r="F179" s="171"/>
      <c r="G179" s="31"/>
    </row>
    <row r="180" spans="1:9" ht="10" customHeight="1" x14ac:dyDescent="0.35">
      <c r="A180" s="17"/>
      <c r="B180" s="163"/>
      <c r="C180" s="19"/>
      <c r="D180" s="237"/>
      <c r="E180" s="19"/>
      <c r="F180" s="30"/>
      <c r="G180" s="31"/>
    </row>
    <row r="181" spans="1:9" ht="28" customHeight="1" x14ac:dyDescent="0.35">
      <c r="A181" s="17"/>
      <c r="B181" s="170" t="s">
        <v>172</v>
      </c>
      <c r="C181" s="164"/>
      <c r="D181" s="235" t="s">
        <v>753</v>
      </c>
      <c r="E181" s="19"/>
      <c r="F181" s="171" t="str">
        <f>IFERROR(ROUND(AVERAGE(F183:F187),0),"")</f>
        <v/>
      </c>
      <c r="G181" s="31"/>
      <c r="I181" s="172" t="str">
        <f>F181</f>
        <v/>
      </c>
    </row>
    <row r="182" spans="1:9" ht="10" customHeight="1" x14ac:dyDescent="0.35">
      <c r="A182" s="17"/>
      <c r="B182" s="170"/>
      <c r="C182" s="164"/>
      <c r="D182" s="237"/>
      <c r="E182" s="19"/>
      <c r="F182" s="30"/>
      <c r="G182" s="31"/>
    </row>
    <row r="183" spans="1:9" ht="28" customHeight="1" x14ac:dyDescent="0.35">
      <c r="A183" s="17"/>
      <c r="B183" s="160" t="s">
        <v>173</v>
      </c>
      <c r="C183" s="19"/>
      <c r="D183" s="249" t="s">
        <v>754</v>
      </c>
      <c r="E183" s="19"/>
      <c r="F183" s="171"/>
      <c r="G183" s="31"/>
    </row>
    <row r="184" spans="1:9" ht="28" customHeight="1" x14ac:dyDescent="0.35">
      <c r="A184" s="17"/>
      <c r="B184" s="160" t="s">
        <v>174</v>
      </c>
      <c r="C184" s="19"/>
      <c r="D184" s="249" t="s">
        <v>755</v>
      </c>
      <c r="E184" s="19"/>
      <c r="F184" s="171"/>
      <c r="G184" s="31"/>
    </row>
    <row r="185" spans="1:9" ht="28" customHeight="1" x14ac:dyDescent="0.35">
      <c r="A185" s="17"/>
      <c r="B185" s="160" t="s">
        <v>175</v>
      </c>
      <c r="C185" s="19"/>
      <c r="D185" s="249" t="s">
        <v>756</v>
      </c>
      <c r="E185" s="19"/>
      <c r="F185" s="171"/>
      <c r="G185" s="31"/>
    </row>
    <row r="186" spans="1:9" ht="28" customHeight="1" x14ac:dyDescent="0.35">
      <c r="A186" s="17"/>
      <c r="B186" s="160" t="s">
        <v>176</v>
      </c>
      <c r="C186" s="19"/>
      <c r="D186" s="249" t="s">
        <v>757</v>
      </c>
      <c r="E186" s="19"/>
      <c r="F186" s="171"/>
      <c r="G186" s="31"/>
    </row>
    <row r="187" spans="1:9" ht="28" customHeight="1" x14ac:dyDescent="0.35">
      <c r="A187" s="17"/>
      <c r="B187" s="160" t="s">
        <v>177</v>
      </c>
      <c r="C187" s="19"/>
      <c r="D187" s="249" t="s">
        <v>758</v>
      </c>
      <c r="E187" s="19"/>
      <c r="F187" s="171"/>
      <c r="G187" s="31"/>
    </row>
    <row r="188" spans="1:9" ht="10" customHeight="1" x14ac:dyDescent="0.35">
      <c r="A188" s="17"/>
      <c r="B188" s="163"/>
      <c r="C188" s="19"/>
      <c r="D188" s="237"/>
      <c r="E188" s="19"/>
      <c r="F188" s="30"/>
      <c r="G188" s="31"/>
    </row>
    <row r="189" spans="1:9" ht="28" customHeight="1" x14ac:dyDescent="0.35">
      <c r="A189" s="17"/>
      <c r="B189" s="170" t="s">
        <v>178</v>
      </c>
      <c r="C189" s="164"/>
      <c r="D189" s="235" t="s">
        <v>759</v>
      </c>
      <c r="E189" s="19"/>
      <c r="F189" s="171" t="str">
        <f>IFERROR(ROUND(AVERAGE(F191:F194),0),"")</f>
        <v/>
      </c>
      <c r="G189" s="31"/>
      <c r="I189" s="172" t="str">
        <f>F189</f>
        <v/>
      </c>
    </row>
    <row r="190" spans="1:9" ht="10" customHeight="1" x14ac:dyDescent="0.35">
      <c r="A190" s="17"/>
      <c r="B190" s="170"/>
      <c r="C190" s="164"/>
      <c r="D190" s="237"/>
      <c r="E190" s="19"/>
      <c r="F190" s="30"/>
      <c r="G190" s="31"/>
    </row>
    <row r="191" spans="1:9" ht="28" customHeight="1" x14ac:dyDescent="0.35">
      <c r="A191" s="17"/>
      <c r="B191" s="160" t="s">
        <v>179</v>
      </c>
      <c r="C191" s="19"/>
      <c r="D191" s="249" t="s">
        <v>760</v>
      </c>
      <c r="E191" s="19"/>
      <c r="F191" s="171"/>
      <c r="G191" s="31"/>
    </row>
    <row r="192" spans="1:9" ht="28" customHeight="1" x14ac:dyDescent="0.35">
      <c r="A192" s="17"/>
      <c r="B192" s="160" t="s">
        <v>180</v>
      </c>
      <c r="C192" s="19"/>
      <c r="D192" s="249" t="s">
        <v>761</v>
      </c>
      <c r="E192" s="19"/>
      <c r="F192" s="171"/>
      <c r="G192" s="31"/>
    </row>
    <row r="193" spans="1:9" ht="28" customHeight="1" x14ac:dyDescent="0.35">
      <c r="A193" s="17"/>
      <c r="B193" s="160" t="s">
        <v>181</v>
      </c>
      <c r="C193" s="19"/>
      <c r="D193" s="249" t="s">
        <v>762</v>
      </c>
      <c r="E193" s="19"/>
      <c r="F193" s="171"/>
      <c r="G193" s="31"/>
    </row>
    <row r="194" spans="1:9" ht="28" customHeight="1" x14ac:dyDescent="0.35">
      <c r="A194" s="17"/>
      <c r="B194" s="160" t="s">
        <v>182</v>
      </c>
      <c r="C194" s="19"/>
      <c r="D194" s="249" t="s">
        <v>763</v>
      </c>
      <c r="E194" s="19"/>
      <c r="F194" s="171"/>
      <c r="G194" s="31"/>
    </row>
    <row r="195" spans="1:9" ht="10" customHeight="1" x14ac:dyDescent="0.35">
      <c r="A195" s="17"/>
      <c r="B195" s="163"/>
      <c r="C195" s="19"/>
      <c r="D195" s="237"/>
      <c r="E195" s="19"/>
      <c r="F195" s="30"/>
      <c r="G195" s="31"/>
    </row>
    <row r="196" spans="1:9" ht="28" customHeight="1" x14ac:dyDescent="0.35">
      <c r="A196" s="17"/>
      <c r="B196" s="170" t="s">
        <v>183</v>
      </c>
      <c r="C196" s="164"/>
      <c r="D196" s="235" t="s">
        <v>764</v>
      </c>
      <c r="E196" s="19"/>
      <c r="F196" s="171" t="str">
        <f>IFERROR(ROUND(AVERAGE(F198:F203),0),"")</f>
        <v/>
      </c>
      <c r="G196" s="31"/>
      <c r="I196" s="172" t="str">
        <f>F196</f>
        <v/>
      </c>
    </row>
    <row r="197" spans="1:9" ht="10" customHeight="1" x14ac:dyDescent="0.35">
      <c r="A197" s="17"/>
      <c r="B197" s="170"/>
      <c r="C197" s="164"/>
      <c r="D197" s="237"/>
      <c r="E197" s="19"/>
      <c r="F197" s="30"/>
      <c r="G197" s="31"/>
    </row>
    <row r="198" spans="1:9" ht="28" customHeight="1" x14ac:dyDescent="0.35">
      <c r="A198" s="17"/>
      <c r="B198" s="160" t="s">
        <v>184</v>
      </c>
      <c r="C198" s="19"/>
      <c r="D198" s="249" t="s">
        <v>765</v>
      </c>
      <c r="E198" s="19"/>
      <c r="F198" s="171"/>
      <c r="G198" s="31"/>
    </row>
    <row r="199" spans="1:9" ht="28" customHeight="1" x14ac:dyDescent="0.35">
      <c r="A199" s="17"/>
      <c r="B199" s="160" t="s">
        <v>185</v>
      </c>
      <c r="C199" s="19"/>
      <c r="D199" s="249" t="s">
        <v>766</v>
      </c>
      <c r="E199" s="19"/>
      <c r="F199" s="171"/>
      <c r="G199" s="31"/>
    </row>
    <row r="200" spans="1:9" ht="28" customHeight="1" x14ac:dyDescent="0.35">
      <c r="A200" s="17"/>
      <c r="B200" s="160" t="s">
        <v>186</v>
      </c>
      <c r="C200" s="19"/>
      <c r="D200" s="249" t="s">
        <v>767</v>
      </c>
      <c r="E200" s="19"/>
      <c r="F200" s="171"/>
      <c r="G200" s="31"/>
    </row>
    <row r="201" spans="1:9" ht="28" customHeight="1" x14ac:dyDescent="0.35">
      <c r="A201" s="17"/>
      <c r="B201" s="160" t="s">
        <v>187</v>
      </c>
      <c r="C201" s="19"/>
      <c r="D201" s="249" t="s">
        <v>768</v>
      </c>
      <c r="E201" s="19"/>
      <c r="F201" s="171"/>
      <c r="G201" s="31"/>
    </row>
    <row r="202" spans="1:9" ht="28" customHeight="1" x14ac:dyDescent="0.35">
      <c r="A202" s="17"/>
      <c r="B202" s="160" t="s">
        <v>188</v>
      </c>
      <c r="C202" s="19"/>
      <c r="D202" s="249" t="s">
        <v>769</v>
      </c>
      <c r="E202" s="19"/>
      <c r="F202" s="171"/>
      <c r="G202" s="31"/>
    </row>
    <row r="203" spans="1:9" ht="28" customHeight="1" x14ac:dyDescent="0.35">
      <c r="A203" s="17"/>
      <c r="B203" s="160" t="s">
        <v>189</v>
      </c>
      <c r="C203" s="19"/>
      <c r="D203" s="249" t="s">
        <v>770</v>
      </c>
      <c r="E203" s="19"/>
      <c r="F203" s="171"/>
      <c r="G203" s="31"/>
    </row>
    <row r="204" spans="1:9" ht="10" customHeight="1" x14ac:dyDescent="0.35">
      <c r="A204" s="17"/>
      <c r="B204" s="163"/>
      <c r="C204" s="19"/>
      <c r="D204" s="237"/>
      <c r="E204" s="19"/>
      <c r="F204" s="30"/>
      <c r="G204" s="31"/>
    </row>
    <row r="205" spans="1:9" ht="28" customHeight="1" x14ac:dyDescent="0.35">
      <c r="A205" s="17"/>
      <c r="B205" s="170" t="s">
        <v>190</v>
      </c>
      <c r="C205" s="164"/>
      <c r="D205" s="235" t="s">
        <v>771</v>
      </c>
      <c r="E205" s="19"/>
      <c r="F205" s="171" t="str">
        <f>IFERROR(ROUND(AVERAGE(F207:F211),0),"")</f>
        <v/>
      </c>
      <c r="G205" s="31"/>
      <c r="I205" s="172" t="str">
        <f>F205</f>
        <v/>
      </c>
    </row>
    <row r="206" spans="1:9" ht="10" customHeight="1" x14ac:dyDescent="0.35">
      <c r="A206" s="17"/>
      <c r="B206" s="170"/>
      <c r="C206" s="164"/>
      <c r="D206" s="237"/>
      <c r="E206" s="19"/>
      <c r="F206" s="30"/>
      <c r="G206" s="31"/>
    </row>
    <row r="207" spans="1:9" ht="28" customHeight="1" x14ac:dyDescent="0.35">
      <c r="A207" s="17"/>
      <c r="B207" s="160" t="s">
        <v>191</v>
      </c>
      <c r="C207" s="19"/>
      <c r="D207" s="249" t="s">
        <v>772</v>
      </c>
      <c r="E207" s="19"/>
      <c r="F207" s="171"/>
      <c r="G207" s="31"/>
    </row>
    <row r="208" spans="1:9" ht="28" customHeight="1" x14ac:dyDescent="0.35">
      <c r="A208" s="17"/>
      <c r="B208" s="160" t="s">
        <v>192</v>
      </c>
      <c r="C208" s="19"/>
      <c r="D208" s="249" t="s">
        <v>773</v>
      </c>
      <c r="E208" s="19"/>
      <c r="F208" s="171"/>
      <c r="G208" s="31"/>
    </row>
    <row r="209" spans="1:9" ht="28" customHeight="1" x14ac:dyDescent="0.35">
      <c r="A209" s="17"/>
      <c r="B209" s="160" t="s">
        <v>193</v>
      </c>
      <c r="C209" s="19"/>
      <c r="D209" s="249" t="s">
        <v>774</v>
      </c>
      <c r="E209" s="19"/>
      <c r="F209" s="171"/>
      <c r="G209" s="31"/>
    </row>
    <row r="210" spans="1:9" ht="28" customHeight="1" x14ac:dyDescent="0.35">
      <c r="A210" s="17"/>
      <c r="B210" s="160" t="s">
        <v>194</v>
      </c>
      <c r="C210" s="19"/>
      <c r="D210" s="249" t="s">
        <v>775</v>
      </c>
      <c r="E210" s="19"/>
      <c r="F210" s="171"/>
      <c r="G210" s="31"/>
    </row>
    <row r="211" spans="1:9" ht="28" customHeight="1" x14ac:dyDescent="0.35">
      <c r="A211" s="17"/>
      <c r="B211" s="160" t="s">
        <v>195</v>
      </c>
      <c r="C211" s="19"/>
      <c r="D211" s="249" t="s">
        <v>776</v>
      </c>
      <c r="E211" s="19"/>
      <c r="F211" s="171"/>
      <c r="G211" s="31"/>
    </row>
    <row r="212" spans="1:9" ht="10" customHeight="1" x14ac:dyDescent="0.35">
      <c r="A212" s="17"/>
      <c r="B212" s="163"/>
      <c r="C212" s="19"/>
      <c r="D212" s="237"/>
      <c r="E212" s="19"/>
      <c r="F212" s="30"/>
      <c r="G212" s="31"/>
    </row>
    <row r="213" spans="1:9" ht="28" customHeight="1" x14ac:dyDescent="0.35">
      <c r="A213" s="17"/>
      <c r="B213" s="170" t="s">
        <v>196</v>
      </c>
      <c r="C213" s="164"/>
      <c r="D213" s="235" t="s">
        <v>777</v>
      </c>
      <c r="E213" s="19"/>
      <c r="F213" s="171" t="str">
        <f>IFERROR(ROUND(AVERAGE(F215:F219),0),"")</f>
        <v/>
      </c>
      <c r="G213" s="31"/>
      <c r="I213" s="172" t="str">
        <f>F213</f>
        <v/>
      </c>
    </row>
    <row r="214" spans="1:9" ht="10" customHeight="1" x14ac:dyDescent="0.35">
      <c r="A214" s="17"/>
      <c r="B214" s="170"/>
      <c r="C214" s="164"/>
      <c r="D214" s="237"/>
      <c r="E214" s="19"/>
      <c r="F214" s="30"/>
      <c r="G214" s="31"/>
    </row>
    <row r="215" spans="1:9" ht="28" customHeight="1" x14ac:dyDescent="0.35">
      <c r="A215" s="17"/>
      <c r="B215" s="160" t="s">
        <v>197</v>
      </c>
      <c r="C215" s="19"/>
      <c r="D215" s="279" t="s">
        <v>778</v>
      </c>
      <c r="E215" s="19"/>
      <c r="F215" s="171"/>
      <c r="G215" s="31"/>
    </row>
    <row r="216" spans="1:9" ht="28" customHeight="1" x14ac:dyDescent="0.35">
      <c r="A216" s="17"/>
      <c r="B216" s="160" t="s">
        <v>198</v>
      </c>
      <c r="C216" s="19"/>
      <c r="D216" s="249" t="s">
        <v>779</v>
      </c>
      <c r="E216" s="19"/>
      <c r="F216" s="171"/>
      <c r="G216" s="31"/>
    </row>
    <row r="217" spans="1:9" ht="28" customHeight="1" x14ac:dyDescent="0.35">
      <c r="A217" s="17"/>
      <c r="B217" s="160" t="s">
        <v>199</v>
      </c>
      <c r="C217" s="19"/>
      <c r="D217" s="249" t="s">
        <v>780</v>
      </c>
      <c r="E217" s="19"/>
      <c r="F217" s="171"/>
      <c r="G217" s="31"/>
    </row>
    <row r="218" spans="1:9" ht="28" customHeight="1" x14ac:dyDescent="0.35">
      <c r="A218" s="17"/>
      <c r="B218" s="160" t="s">
        <v>200</v>
      </c>
      <c r="C218" s="19"/>
      <c r="D218" s="249" t="s">
        <v>781</v>
      </c>
      <c r="E218" s="19"/>
      <c r="F218" s="171"/>
      <c r="G218" s="31"/>
    </row>
    <row r="219" spans="1:9" ht="28" customHeight="1" x14ac:dyDescent="0.35">
      <c r="A219" s="17"/>
      <c r="B219" s="160" t="s">
        <v>201</v>
      </c>
      <c r="C219" s="19"/>
      <c r="D219" s="249" t="s">
        <v>782</v>
      </c>
      <c r="E219" s="19"/>
      <c r="F219" s="171"/>
      <c r="G219" s="31"/>
    </row>
    <row r="220" spans="1:9" ht="10" customHeight="1" x14ac:dyDescent="0.35">
      <c r="A220" s="17"/>
      <c r="B220" s="163"/>
      <c r="C220" s="19"/>
      <c r="D220" s="237"/>
      <c r="E220" s="19"/>
      <c r="F220" s="30"/>
      <c r="G220" s="31"/>
    </row>
    <row r="221" spans="1:9" ht="28" customHeight="1" x14ac:dyDescent="0.35">
      <c r="A221" s="17"/>
      <c r="B221" s="170" t="s">
        <v>202</v>
      </c>
      <c r="C221" s="164"/>
      <c r="D221" s="235" t="s">
        <v>783</v>
      </c>
      <c r="E221" s="19"/>
      <c r="F221" s="171" t="str">
        <f>IFERROR(ROUND(AVERAGE(F223:F226),0),"")</f>
        <v/>
      </c>
      <c r="G221" s="31"/>
      <c r="I221" s="172" t="str">
        <f>F221</f>
        <v/>
      </c>
    </row>
    <row r="222" spans="1:9" ht="10" customHeight="1" x14ac:dyDescent="0.35">
      <c r="A222" s="17"/>
      <c r="B222" s="170"/>
      <c r="C222" s="164"/>
      <c r="D222" s="237"/>
      <c r="E222" s="19"/>
      <c r="F222" s="30"/>
      <c r="G222" s="31"/>
    </row>
    <row r="223" spans="1:9" ht="28" customHeight="1" x14ac:dyDescent="0.35">
      <c r="A223" s="17"/>
      <c r="B223" s="160" t="s">
        <v>203</v>
      </c>
      <c r="C223" s="19"/>
      <c r="D223" s="249" t="s">
        <v>784</v>
      </c>
      <c r="E223" s="19"/>
      <c r="F223" s="171"/>
      <c r="G223" s="31"/>
    </row>
    <row r="224" spans="1:9" ht="28" customHeight="1" x14ac:dyDescent="0.35">
      <c r="A224" s="17"/>
      <c r="B224" s="160" t="s">
        <v>204</v>
      </c>
      <c r="C224" s="19"/>
      <c r="D224" s="249" t="s">
        <v>785</v>
      </c>
      <c r="E224" s="19"/>
      <c r="F224" s="171"/>
      <c r="G224" s="31"/>
    </row>
    <row r="225" spans="1:9" ht="28" customHeight="1" x14ac:dyDescent="0.35">
      <c r="A225" s="17"/>
      <c r="B225" s="160" t="s">
        <v>205</v>
      </c>
      <c r="C225" s="19"/>
      <c r="D225" s="249" t="s">
        <v>786</v>
      </c>
      <c r="E225" s="19"/>
      <c r="F225" s="171"/>
      <c r="G225" s="31"/>
    </row>
    <row r="226" spans="1:9" ht="28" customHeight="1" x14ac:dyDescent="0.35">
      <c r="A226" s="17"/>
      <c r="B226" s="160" t="s">
        <v>206</v>
      </c>
      <c r="C226" s="19"/>
      <c r="D226" s="249" t="s">
        <v>787</v>
      </c>
      <c r="E226" s="19"/>
      <c r="F226" s="171"/>
      <c r="G226" s="31"/>
    </row>
    <row r="227" spans="1:9" ht="10" customHeight="1" x14ac:dyDescent="0.35">
      <c r="A227" s="17"/>
      <c r="B227" s="163"/>
      <c r="C227" s="19"/>
      <c r="D227" s="168"/>
      <c r="E227" s="19"/>
      <c r="F227" s="30"/>
      <c r="G227" s="31"/>
    </row>
    <row r="228" spans="1:9" ht="28" customHeight="1" x14ac:dyDescent="0.35">
      <c r="A228" s="17"/>
      <c r="B228" s="163"/>
      <c r="C228" s="19"/>
      <c r="D228" s="286" t="s">
        <v>788</v>
      </c>
      <c r="E228" s="19"/>
      <c r="F228" s="175">
        <f>I228</f>
        <v>0</v>
      </c>
      <c r="G228" s="31"/>
      <c r="I228" s="172">
        <f>COUNTIF(I$9:I$221,3)</f>
        <v>0</v>
      </c>
    </row>
    <row r="229" spans="1:9" ht="28" customHeight="1" x14ac:dyDescent="0.35">
      <c r="A229" s="17"/>
      <c r="B229" s="163"/>
      <c r="C229" s="19"/>
      <c r="D229" s="286" t="s">
        <v>789</v>
      </c>
      <c r="E229" s="19"/>
      <c r="F229" s="176">
        <f>I229</f>
        <v>0</v>
      </c>
      <c r="G229" s="31"/>
      <c r="I229" s="172">
        <f>COUNTIF(I$9:I$221,2)</f>
        <v>0</v>
      </c>
    </row>
    <row r="230" spans="1:9" ht="28" customHeight="1" x14ac:dyDescent="0.35">
      <c r="A230" s="17"/>
      <c r="B230" s="163"/>
      <c r="C230" s="19"/>
      <c r="D230" s="286" t="s">
        <v>790</v>
      </c>
      <c r="E230" s="19"/>
      <c r="F230" s="177">
        <f>I230</f>
        <v>0</v>
      </c>
      <c r="G230" s="31"/>
      <c r="I230" s="172">
        <f>COUNTIF(I$9:I$221,1)</f>
        <v>0</v>
      </c>
    </row>
    <row r="231" spans="1:9" ht="28" customHeight="1" x14ac:dyDescent="0.35">
      <c r="A231" s="17"/>
      <c r="B231" s="163"/>
      <c r="C231" s="19"/>
      <c r="D231" s="286" t="s">
        <v>791</v>
      </c>
      <c r="E231" s="19"/>
      <c r="F231" s="178">
        <f>I231</f>
        <v>0</v>
      </c>
      <c r="G231" s="31"/>
      <c r="I231" s="172">
        <f>COUNTIF(I$9:I$221,0)</f>
        <v>0</v>
      </c>
    </row>
    <row r="232" spans="1:9" ht="10" customHeight="1" x14ac:dyDescent="0.35">
      <c r="A232" s="22"/>
      <c r="B232" s="159"/>
      <c r="C232" s="23"/>
      <c r="D232" s="179"/>
      <c r="E232" s="23"/>
      <c r="F232" s="34"/>
      <c r="G232" s="35"/>
    </row>
  </sheetData>
  <sheetProtection algorithmName="SHA-512" hashValue="kdZud/0Fj3nj6tXhTV4upv4kO3+XfY7ZfLkxSxJ6nJAJ6OfNQDe8AdTaBPlkJlKcZLKJjwU44hawBTit00JcZA==" saltValue="1bsVIkv/mSPJ4GYd/DgzYA==" spinCount="100000" sheet="1" objects="1" scenarios="1"/>
  <mergeCells count="2">
    <mergeCell ref="D6:F6"/>
    <mergeCell ref="B4:F4"/>
  </mergeCells>
  <conditionalFormatting sqref="F11">
    <cfRule type="cellIs" dxfId="329" priority="157" operator="equal">
      <formula>1</formula>
    </cfRule>
    <cfRule type="cellIs" dxfId="328" priority="158" operator="equal">
      <formula>3</formula>
    </cfRule>
    <cfRule type="cellIs" dxfId="327" priority="159" operator="equal">
      <formula>2</formula>
    </cfRule>
    <cfRule type="cellIs" dxfId="326" priority="160" operator="equal">
      <formula>0</formula>
    </cfRule>
  </conditionalFormatting>
  <conditionalFormatting sqref="F12:F15">
    <cfRule type="cellIs" dxfId="325" priority="152" operator="equal">
      <formula>1</formula>
    </cfRule>
    <cfRule type="cellIs" dxfId="324" priority="153" operator="equal">
      <formula>3</formula>
    </cfRule>
    <cfRule type="cellIs" dxfId="323" priority="154" operator="equal">
      <formula>2</formula>
    </cfRule>
    <cfRule type="cellIs" dxfId="322" priority="155" operator="equal">
      <formula>0</formula>
    </cfRule>
  </conditionalFormatting>
  <conditionalFormatting sqref="F9">
    <cfRule type="cellIs" dxfId="321" priority="147" operator="equal">
      <formula>1</formula>
    </cfRule>
    <cfRule type="cellIs" dxfId="320" priority="148" operator="equal">
      <formula>3</formula>
    </cfRule>
    <cfRule type="cellIs" dxfId="319" priority="149" operator="equal">
      <formula>2</formula>
    </cfRule>
    <cfRule type="cellIs" dxfId="318" priority="150" operator="equal">
      <formula>0</formula>
    </cfRule>
  </conditionalFormatting>
  <conditionalFormatting sqref="F19:F25">
    <cfRule type="cellIs" dxfId="317" priority="142" operator="equal">
      <formula>1</formula>
    </cfRule>
    <cfRule type="cellIs" dxfId="316" priority="143" operator="equal">
      <formula>3</formula>
    </cfRule>
    <cfRule type="cellIs" dxfId="315" priority="144" operator="equal">
      <formula>2</formula>
    </cfRule>
    <cfRule type="cellIs" dxfId="314"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13" priority="137" operator="equal">
      <formula>1</formula>
    </cfRule>
    <cfRule type="cellIs" dxfId="312" priority="138" operator="equal">
      <formula>3</formula>
    </cfRule>
    <cfRule type="cellIs" dxfId="311" priority="139" operator="equal">
      <formula>2</formula>
    </cfRule>
    <cfRule type="cellIs" dxfId="310" priority="140" operator="equal">
      <formula>0</formula>
    </cfRule>
  </conditionalFormatting>
  <conditionalFormatting sqref="F17">
    <cfRule type="cellIs" dxfId="309" priority="132" operator="equal">
      <formula>1</formula>
    </cfRule>
    <cfRule type="cellIs" dxfId="308" priority="133" operator="equal">
      <formula>3</formula>
    </cfRule>
    <cfRule type="cellIs" dxfId="307" priority="134" operator="equal">
      <formula>2</formula>
    </cfRule>
    <cfRule type="cellIs" dxfId="306" priority="135" operator="equal">
      <formula>0</formula>
    </cfRule>
  </conditionalFormatting>
  <conditionalFormatting sqref="F27">
    <cfRule type="cellIs" dxfId="305" priority="127" operator="equal">
      <formula>1</formula>
    </cfRule>
    <cfRule type="cellIs" dxfId="304" priority="128" operator="equal">
      <formula>3</formula>
    </cfRule>
    <cfRule type="cellIs" dxfId="303" priority="129" operator="equal">
      <formula>2</formula>
    </cfRule>
    <cfRule type="cellIs" dxfId="302" priority="130" operator="equal">
      <formula>0</formula>
    </cfRule>
  </conditionalFormatting>
  <conditionalFormatting sqref="F36">
    <cfRule type="cellIs" dxfId="301" priority="122" operator="equal">
      <formula>1</formula>
    </cfRule>
    <cfRule type="cellIs" dxfId="300" priority="123" operator="equal">
      <formula>3</formula>
    </cfRule>
    <cfRule type="cellIs" dxfId="299" priority="124" operator="equal">
      <formula>2</formula>
    </cfRule>
    <cfRule type="cellIs" dxfId="298" priority="125" operator="equal">
      <formula>0</formula>
    </cfRule>
  </conditionalFormatting>
  <conditionalFormatting sqref="F42">
    <cfRule type="cellIs" dxfId="297" priority="117" operator="equal">
      <formula>1</formula>
    </cfRule>
    <cfRule type="cellIs" dxfId="296" priority="118" operator="equal">
      <formula>3</formula>
    </cfRule>
    <cfRule type="cellIs" dxfId="295" priority="119" operator="equal">
      <formula>2</formula>
    </cfRule>
    <cfRule type="cellIs" dxfId="294" priority="120" operator="equal">
      <formula>0</formula>
    </cfRule>
  </conditionalFormatting>
  <conditionalFormatting sqref="F49">
    <cfRule type="cellIs" dxfId="293" priority="112" operator="equal">
      <formula>1</formula>
    </cfRule>
    <cfRule type="cellIs" dxfId="292" priority="113" operator="equal">
      <formula>3</formula>
    </cfRule>
    <cfRule type="cellIs" dxfId="291" priority="114" operator="equal">
      <formula>2</formula>
    </cfRule>
    <cfRule type="cellIs" dxfId="290" priority="115" operator="equal">
      <formula>0</formula>
    </cfRule>
  </conditionalFormatting>
  <conditionalFormatting sqref="F57">
    <cfRule type="cellIs" dxfId="289" priority="107" operator="equal">
      <formula>1</formula>
    </cfRule>
    <cfRule type="cellIs" dxfId="288" priority="108" operator="equal">
      <formula>3</formula>
    </cfRule>
    <cfRule type="cellIs" dxfId="287" priority="109" operator="equal">
      <formula>2</formula>
    </cfRule>
    <cfRule type="cellIs" dxfId="286" priority="110" operator="equal">
      <formula>0</formula>
    </cfRule>
  </conditionalFormatting>
  <conditionalFormatting sqref="F65">
    <cfRule type="cellIs" dxfId="285" priority="102" operator="equal">
      <formula>1</formula>
    </cfRule>
    <cfRule type="cellIs" dxfId="284" priority="103" operator="equal">
      <formula>3</formula>
    </cfRule>
    <cfRule type="cellIs" dxfId="283" priority="104" operator="equal">
      <formula>2</formula>
    </cfRule>
    <cfRule type="cellIs" dxfId="282" priority="105" operator="equal">
      <formula>0</formula>
    </cfRule>
  </conditionalFormatting>
  <conditionalFormatting sqref="F73">
    <cfRule type="cellIs" dxfId="281" priority="97" operator="equal">
      <formula>1</formula>
    </cfRule>
    <cfRule type="cellIs" dxfId="280" priority="98" operator="equal">
      <formula>3</formula>
    </cfRule>
    <cfRule type="cellIs" dxfId="279" priority="99" operator="equal">
      <formula>2</formula>
    </cfRule>
    <cfRule type="cellIs" dxfId="278" priority="100" operator="equal">
      <formula>0</formula>
    </cfRule>
  </conditionalFormatting>
  <conditionalFormatting sqref="F81">
    <cfRule type="cellIs" dxfId="277" priority="92" operator="equal">
      <formula>1</formula>
    </cfRule>
    <cfRule type="cellIs" dxfId="276" priority="93" operator="equal">
      <formula>3</formula>
    </cfRule>
    <cfRule type="cellIs" dxfId="275" priority="94" operator="equal">
      <formula>2</formula>
    </cfRule>
    <cfRule type="cellIs" dxfId="274" priority="95" operator="equal">
      <formula>0</formula>
    </cfRule>
  </conditionalFormatting>
  <conditionalFormatting sqref="F89">
    <cfRule type="cellIs" dxfId="273" priority="87" operator="equal">
      <formula>1</formula>
    </cfRule>
    <cfRule type="cellIs" dxfId="272" priority="88" operator="equal">
      <formula>3</formula>
    </cfRule>
    <cfRule type="cellIs" dxfId="271" priority="89" operator="equal">
      <formula>2</formula>
    </cfRule>
    <cfRule type="cellIs" dxfId="270" priority="90" operator="equal">
      <formula>0</formula>
    </cfRule>
  </conditionalFormatting>
  <conditionalFormatting sqref="F97">
    <cfRule type="cellIs" dxfId="269" priority="82" operator="equal">
      <formula>1</formula>
    </cfRule>
    <cfRule type="cellIs" dxfId="268" priority="83" operator="equal">
      <formula>3</formula>
    </cfRule>
    <cfRule type="cellIs" dxfId="267" priority="84" operator="equal">
      <formula>2</formula>
    </cfRule>
    <cfRule type="cellIs" dxfId="266" priority="85" operator="equal">
      <formula>0</formula>
    </cfRule>
  </conditionalFormatting>
  <conditionalFormatting sqref="F104">
    <cfRule type="cellIs" dxfId="265" priority="77" operator="equal">
      <formula>1</formula>
    </cfRule>
    <cfRule type="cellIs" dxfId="264" priority="78" operator="equal">
      <formula>3</formula>
    </cfRule>
    <cfRule type="cellIs" dxfId="263" priority="79" operator="equal">
      <formula>2</formula>
    </cfRule>
    <cfRule type="cellIs" dxfId="262" priority="80" operator="equal">
      <formula>0</formula>
    </cfRule>
  </conditionalFormatting>
  <conditionalFormatting sqref="F112">
    <cfRule type="cellIs" dxfId="261" priority="72" operator="equal">
      <formula>1</formula>
    </cfRule>
    <cfRule type="cellIs" dxfId="260" priority="73" operator="equal">
      <formula>3</formula>
    </cfRule>
    <cfRule type="cellIs" dxfId="259" priority="74" operator="equal">
      <formula>2</formula>
    </cfRule>
    <cfRule type="cellIs" dxfId="258" priority="75" operator="equal">
      <formula>0</formula>
    </cfRule>
  </conditionalFormatting>
  <conditionalFormatting sqref="F120">
    <cfRule type="cellIs" dxfId="257" priority="67" operator="equal">
      <formula>1</formula>
    </cfRule>
    <cfRule type="cellIs" dxfId="256" priority="68" operator="equal">
      <formula>3</formula>
    </cfRule>
    <cfRule type="cellIs" dxfId="255" priority="69" operator="equal">
      <formula>2</formula>
    </cfRule>
    <cfRule type="cellIs" dxfId="254" priority="70" operator="equal">
      <formula>0</formula>
    </cfRule>
  </conditionalFormatting>
  <conditionalFormatting sqref="F129">
    <cfRule type="cellIs" dxfId="253" priority="62" operator="equal">
      <formula>1</formula>
    </cfRule>
    <cfRule type="cellIs" dxfId="252" priority="63" operator="equal">
      <formula>3</formula>
    </cfRule>
    <cfRule type="cellIs" dxfId="251" priority="64" operator="equal">
      <formula>2</formula>
    </cfRule>
    <cfRule type="cellIs" dxfId="250" priority="65" operator="equal">
      <formula>0</formula>
    </cfRule>
  </conditionalFormatting>
  <conditionalFormatting sqref="F137">
    <cfRule type="cellIs" dxfId="249" priority="57" operator="equal">
      <formula>1</formula>
    </cfRule>
    <cfRule type="cellIs" dxfId="248" priority="58" operator="equal">
      <formula>3</formula>
    </cfRule>
    <cfRule type="cellIs" dxfId="247" priority="59" operator="equal">
      <formula>2</formula>
    </cfRule>
    <cfRule type="cellIs" dxfId="246" priority="60" operator="equal">
      <formula>0</formula>
    </cfRule>
  </conditionalFormatting>
  <conditionalFormatting sqref="F143">
    <cfRule type="cellIs" dxfId="245" priority="52" operator="equal">
      <formula>1</formula>
    </cfRule>
    <cfRule type="cellIs" dxfId="244" priority="53" operator="equal">
      <formula>3</formula>
    </cfRule>
    <cfRule type="cellIs" dxfId="243" priority="54" operator="equal">
      <formula>2</formula>
    </cfRule>
    <cfRule type="cellIs" dxfId="242" priority="55" operator="equal">
      <formula>0</formula>
    </cfRule>
  </conditionalFormatting>
  <conditionalFormatting sqref="F150">
    <cfRule type="cellIs" dxfId="241" priority="47" operator="equal">
      <formula>1</formula>
    </cfRule>
    <cfRule type="cellIs" dxfId="240" priority="48" operator="equal">
      <formula>3</formula>
    </cfRule>
    <cfRule type="cellIs" dxfId="239" priority="49" operator="equal">
      <formula>2</formula>
    </cfRule>
    <cfRule type="cellIs" dxfId="238" priority="50" operator="equal">
      <formula>0</formula>
    </cfRule>
  </conditionalFormatting>
  <conditionalFormatting sqref="F158">
    <cfRule type="cellIs" dxfId="237" priority="42" operator="equal">
      <formula>1</formula>
    </cfRule>
    <cfRule type="cellIs" dxfId="236" priority="43" operator="equal">
      <formula>3</formula>
    </cfRule>
    <cfRule type="cellIs" dxfId="235" priority="44" operator="equal">
      <formula>2</formula>
    </cfRule>
    <cfRule type="cellIs" dxfId="234" priority="45" operator="equal">
      <formula>0</formula>
    </cfRule>
  </conditionalFormatting>
  <conditionalFormatting sqref="F165">
    <cfRule type="cellIs" dxfId="233" priority="37" operator="equal">
      <formula>1</formula>
    </cfRule>
    <cfRule type="cellIs" dxfId="232" priority="38" operator="equal">
      <formula>3</formula>
    </cfRule>
    <cfRule type="cellIs" dxfId="231" priority="39" operator="equal">
      <formula>2</formula>
    </cfRule>
    <cfRule type="cellIs" dxfId="230" priority="40" operator="equal">
      <formula>0</formula>
    </cfRule>
  </conditionalFormatting>
  <conditionalFormatting sqref="F173">
    <cfRule type="cellIs" dxfId="229" priority="32" operator="equal">
      <formula>1</formula>
    </cfRule>
    <cfRule type="cellIs" dxfId="228" priority="33" operator="equal">
      <formula>3</formula>
    </cfRule>
    <cfRule type="cellIs" dxfId="227" priority="34" operator="equal">
      <formula>2</formula>
    </cfRule>
    <cfRule type="cellIs" dxfId="226" priority="35" operator="equal">
      <formula>0</formula>
    </cfRule>
  </conditionalFormatting>
  <conditionalFormatting sqref="F181">
    <cfRule type="cellIs" dxfId="225" priority="27" operator="equal">
      <formula>1</formula>
    </cfRule>
    <cfRule type="cellIs" dxfId="224" priority="28" operator="equal">
      <formula>3</formula>
    </cfRule>
    <cfRule type="cellIs" dxfId="223" priority="29" operator="equal">
      <formula>2</formula>
    </cfRule>
    <cfRule type="cellIs" dxfId="222" priority="30" operator="equal">
      <formula>0</formula>
    </cfRule>
  </conditionalFormatting>
  <conditionalFormatting sqref="F189">
    <cfRule type="cellIs" dxfId="221" priority="22" operator="equal">
      <formula>1</formula>
    </cfRule>
    <cfRule type="cellIs" dxfId="220" priority="23" operator="equal">
      <formula>3</formula>
    </cfRule>
    <cfRule type="cellIs" dxfId="219" priority="24" operator="equal">
      <formula>2</formula>
    </cfRule>
    <cfRule type="cellIs" dxfId="218" priority="25" operator="equal">
      <formula>0</formula>
    </cfRule>
  </conditionalFormatting>
  <conditionalFormatting sqref="F196">
    <cfRule type="cellIs" dxfId="217" priority="17" operator="equal">
      <formula>1</formula>
    </cfRule>
    <cfRule type="cellIs" dxfId="216" priority="18" operator="equal">
      <formula>3</formula>
    </cfRule>
    <cfRule type="cellIs" dxfId="215" priority="19" operator="equal">
      <formula>2</formula>
    </cfRule>
    <cfRule type="cellIs" dxfId="214" priority="20" operator="equal">
      <formula>0</formula>
    </cfRule>
  </conditionalFormatting>
  <conditionalFormatting sqref="F205">
    <cfRule type="cellIs" dxfId="213" priority="12" operator="equal">
      <formula>1</formula>
    </cfRule>
    <cfRule type="cellIs" dxfId="212" priority="13" operator="equal">
      <formula>3</formula>
    </cfRule>
    <cfRule type="cellIs" dxfId="211" priority="14" operator="equal">
      <formula>2</formula>
    </cfRule>
    <cfRule type="cellIs" dxfId="210" priority="15" operator="equal">
      <formula>0</formula>
    </cfRule>
  </conditionalFormatting>
  <conditionalFormatting sqref="F213">
    <cfRule type="cellIs" dxfId="209" priority="7" operator="equal">
      <formula>1</formula>
    </cfRule>
    <cfRule type="cellIs" dxfId="208" priority="8" operator="equal">
      <formula>3</formula>
    </cfRule>
    <cfRule type="cellIs" dxfId="207" priority="9" operator="equal">
      <formula>2</formula>
    </cfRule>
    <cfRule type="cellIs" dxfId="206" priority="10" operator="equal">
      <formula>0</formula>
    </cfRule>
  </conditionalFormatting>
  <conditionalFormatting sqref="F221">
    <cfRule type="cellIs" dxfId="205" priority="2" operator="equal">
      <formula>1</formula>
    </cfRule>
    <cfRule type="cellIs" dxfId="204" priority="3" operator="equal">
      <formula>3</formula>
    </cfRule>
    <cfRule type="cellIs" dxfId="203" priority="4" operator="equal">
      <formula>2</formula>
    </cfRule>
    <cfRule type="cellIs" dxfId="202"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379A7F9-E102-4CBF-8A25-3897A18FEB89}">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Recertification application
Self-assessment project management&amp;R&amp;G</oddHeader>
    <oddFooter>&amp;L&amp;"Verdana,Standard"&amp;9© VZPM&amp;C&amp;"Verdana,Standard"&amp;9&amp;F&amp;R&amp;"Verdana,Standard"&amp;9&amp;A page &amp;P/&amp;N</oddFooter>
  </headerFooter>
  <ignoredErrors>
    <ignoredError sqref="B8" numberStoredAsText="1"/>
    <ignoredError sqref="B9 B17:B27 B36:B221" twoDigitTextYear="1"/>
    <ignoredError sqref="F9:F10 F73:F222 F227:F230 F16:F72"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6" operator="notContains" id="{8F1EB6D2-96AF-4243-A7F9-13AFDFF3F58E}">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2A8B2993-9DAD-48A5-AAEC-2AA4BDE89026}">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D8338BC2-8D2D-4196-B21F-401FA8A6DD65}">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37415D55-2A1F-4065-8A05-8AEFF1F166E1}">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3B2ABFDF-BD79-4E81-A15D-28080EC939D6}">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2FF62C4D-8B19-44F0-9479-43A130794444}">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011B0A3F-3783-4E0C-8345-590E9260698B}">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F9D49F36-3C8A-42E7-9A1F-4E31935C9289}">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67EA6DB9-685C-4C76-8847-BABFA7525972}">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021895A4-BC33-4843-AC6F-7104721ADF5F}">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448B2DAE-322E-40C1-99D4-864714D9828B}">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97433C6F-7D29-433E-BAB5-7D2614B717C7}">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EA4B4032-1131-4124-BD78-BF10DC4311C5}">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9FC06814-5571-4BDA-BBB1-0A0570C7AF65}">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4504D38E-F915-4515-96C3-0394A4424C8F}">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24DA3096-8537-4735-91BC-88D55BCD34D3}">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78206DA1-721A-4192-AC0B-F8D2862324E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B30FBB74-FBD1-40A2-96F9-C4F566567D7E}">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0413881E-2A31-4F07-8F25-B026D60297D2}">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7177A3C8-F5B6-48F1-99CF-8EE472CF5649}">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3EF16455-6DE1-4A37-831F-3C48D696CA1D}">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99D9BBE6-A25A-4317-B083-2B93E58CE3A6}">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3E9ACB39-DAE5-4410-B518-2D53BF46B392}">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67B70033-CB57-4738-93C3-3674CDB5E76D}">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58A861B4-7F65-448D-A726-653BFA13A6B5}">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FD46647E-44CB-49CC-9A3A-34CDA53CB460}">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FC612FBD-1B17-486E-8B70-D595959F2D0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0F557EF0-ADC0-4587-A512-FEEF659C9BB1}">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5C456C93-3D01-44F5-886B-83BE71833533}">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C2E3AA83-F20C-4793-B2A6-099FFBB314CA}">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85409F0B-D123-4ED8-B6DC-C258376946AF}">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8A3B07DF-BA40-4294-B085-7125961E7FFD}">
            <xm:f>ISERROR(SEARCH("",F221))</xm:f>
            <xm:f>""</xm:f>
            <x14:dxf>
              <fill>
                <patternFill>
                  <bgColor theme="0" tint="-0.14996795556505021"/>
                </patternFill>
              </fill>
            </x14:dxf>
          </x14:cfRule>
          <xm:sqref>F221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B522-A4A5-4B85-8F7A-7650BF15442B}">
  <sheetPr>
    <tabColor theme="6" tint="0.39997558519241921"/>
    <pageSetUpPr fitToPage="1"/>
  </sheetPr>
  <dimension ref="A1:M241"/>
  <sheetViews>
    <sheetView showGridLines="0" zoomScaleNormal="100" workbookViewId="0">
      <pane ySplit="7" topLeftCell="A8" activePane="bottomLeft" state="frozen"/>
      <selection pane="bottomLeft"/>
    </sheetView>
  </sheetViews>
  <sheetFormatPr baseColWidth="10" defaultColWidth="11.453125" defaultRowHeight="18" customHeight="1" x14ac:dyDescent="0.35"/>
  <cols>
    <col min="1" max="1" width="1.7265625" style="231" customWidth="1"/>
    <col min="2" max="2" width="10.7265625" style="260" customWidth="1"/>
    <col min="3" max="3" width="1.7265625" style="231" customWidth="1"/>
    <col min="4" max="4" width="110.7265625" style="261" customWidth="1"/>
    <col min="5" max="5" width="1.7265625" style="231" customWidth="1"/>
    <col min="6" max="6" width="8.7265625" style="232" customWidth="1"/>
    <col min="7" max="8" width="1.7265625" style="231" customWidth="1"/>
    <col min="9" max="9" width="8.7265625" style="232" hidden="1" customWidth="1"/>
    <col min="10" max="10" width="11.453125" style="233" customWidth="1"/>
    <col min="11" max="13" width="11.453125" style="232"/>
    <col min="14" max="16384" width="11.453125" style="231"/>
  </cols>
  <sheetData>
    <row r="1" spans="1:9" ht="10" customHeight="1" x14ac:dyDescent="0.35">
      <c r="A1" s="225"/>
      <c r="B1" s="226"/>
      <c r="C1" s="227"/>
      <c r="D1" s="228"/>
      <c r="E1" s="227"/>
      <c r="F1" s="229"/>
      <c r="G1" s="230"/>
    </row>
    <row r="2" spans="1:9" ht="18" customHeight="1" x14ac:dyDescent="0.35">
      <c r="A2" s="234"/>
      <c r="B2" s="278" t="s">
        <v>792</v>
      </c>
      <c r="C2" s="19"/>
      <c r="D2" s="168"/>
      <c r="E2" s="19"/>
      <c r="F2" s="30"/>
      <c r="G2" s="239"/>
    </row>
    <row r="3" spans="1:9" ht="10" customHeight="1" x14ac:dyDescent="0.35">
      <c r="A3" s="234"/>
      <c r="B3" s="278"/>
      <c r="C3" s="19"/>
      <c r="D3" s="168"/>
      <c r="E3" s="19"/>
      <c r="F3" s="30"/>
      <c r="G3" s="239"/>
    </row>
    <row r="4" spans="1:9" ht="24" customHeight="1" x14ac:dyDescent="0.35">
      <c r="A4" s="234"/>
      <c r="B4" s="358" t="s">
        <v>621</v>
      </c>
      <c r="C4" s="358"/>
      <c r="D4" s="358"/>
      <c r="E4" s="358"/>
      <c r="F4" s="358"/>
      <c r="G4" s="239"/>
    </row>
    <row r="5" spans="1:9" ht="10" customHeight="1" x14ac:dyDescent="0.35">
      <c r="A5" s="234"/>
      <c r="B5" s="278"/>
      <c r="C5" s="19"/>
      <c r="D5" s="168"/>
      <c r="E5" s="19"/>
      <c r="F5" s="30"/>
      <c r="G5" s="239"/>
    </row>
    <row r="6" spans="1:9" ht="30" customHeight="1" x14ac:dyDescent="0.35">
      <c r="A6" s="234"/>
      <c r="B6" s="285" t="s">
        <v>622</v>
      </c>
      <c r="C6" s="19"/>
      <c r="D6" s="357" t="s">
        <v>623</v>
      </c>
      <c r="E6" s="357"/>
      <c r="F6" s="357"/>
      <c r="G6" s="239"/>
    </row>
    <row r="7" spans="1:9" ht="10" customHeight="1" x14ac:dyDescent="0.35">
      <c r="A7" s="234"/>
      <c r="B7" s="240"/>
      <c r="C7" s="236"/>
      <c r="D7" s="237"/>
      <c r="E7" s="236"/>
      <c r="F7" s="238"/>
      <c r="G7" s="239"/>
    </row>
    <row r="8" spans="1:9" ht="28" customHeight="1" x14ac:dyDescent="0.35">
      <c r="A8" s="234"/>
      <c r="B8" s="241" t="s">
        <v>793</v>
      </c>
      <c r="C8" s="242"/>
      <c r="D8" s="242" t="s">
        <v>624</v>
      </c>
      <c r="E8" s="236"/>
      <c r="F8" s="243"/>
      <c r="G8" s="239"/>
    </row>
    <row r="9" spans="1:9" ht="28" customHeight="1" x14ac:dyDescent="0.35">
      <c r="A9" s="234"/>
      <c r="B9" s="244" t="s">
        <v>794</v>
      </c>
      <c r="C9" s="235"/>
      <c r="D9" s="235" t="s">
        <v>625</v>
      </c>
      <c r="E9" s="236"/>
      <c r="F9" s="245" t="str">
        <f>IFERROR(ROUND(AVERAGE(F11:F15),0),"")</f>
        <v/>
      </c>
      <c r="G9" s="239"/>
      <c r="I9" s="246" t="str">
        <f>F9</f>
        <v/>
      </c>
    </row>
    <row r="10" spans="1:9" ht="10" customHeight="1" x14ac:dyDescent="0.35">
      <c r="A10" s="234"/>
      <c r="B10" s="244"/>
      <c r="C10" s="235"/>
      <c r="D10" s="237"/>
      <c r="E10" s="236"/>
      <c r="F10" s="247"/>
      <c r="G10" s="239"/>
    </row>
    <row r="11" spans="1:9" ht="28" customHeight="1" x14ac:dyDescent="0.35">
      <c r="A11" s="234"/>
      <c r="B11" s="248" t="s">
        <v>795</v>
      </c>
      <c r="C11" s="236"/>
      <c r="D11" s="249" t="s">
        <v>796</v>
      </c>
      <c r="E11" s="236"/>
      <c r="F11" s="245"/>
      <c r="G11" s="239"/>
    </row>
    <row r="12" spans="1:9" ht="28" customHeight="1" x14ac:dyDescent="0.35">
      <c r="A12" s="234"/>
      <c r="B12" s="248" t="s">
        <v>797</v>
      </c>
      <c r="C12" s="236"/>
      <c r="D12" s="249" t="s">
        <v>627</v>
      </c>
      <c r="E12" s="236"/>
      <c r="F12" s="245"/>
      <c r="G12" s="239"/>
    </row>
    <row r="13" spans="1:9" ht="28" customHeight="1" x14ac:dyDescent="0.35">
      <c r="A13" s="234"/>
      <c r="B13" s="248" t="s">
        <v>798</v>
      </c>
      <c r="C13" s="236"/>
      <c r="D13" s="249" t="s">
        <v>628</v>
      </c>
      <c r="E13" s="236"/>
      <c r="F13" s="245"/>
      <c r="G13" s="239"/>
    </row>
    <row r="14" spans="1:9" ht="28" customHeight="1" x14ac:dyDescent="0.35">
      <c r="A14" s="234"/>
      <c r="B14" s="248" t="s">
        <v>799</v>
      </c>
      <c r="C14" s="236"/>
      <c r="D14" s="249" t="s">
        <v>629</v>
      </c>
      <c r="E14" s="236"/>
      <c r="F14" s="245"/>
      <c r="G14" s="239"/>
    </row>
    <row r="15" spans="1:9" ht="28" customHeight="1" x14ac:dyDescent="0.35">
      <c r="A15" s="234"/>
      <c r="B15" s="248" t="s">
        <v>800</v>
      </c>
      <c r="C15" s="236"/>
      <c r="D15" s="249" t="s">
        <v>801</v>
      </c>
      <c r="E15" s="236"/>
      <c r="F15" s="245"/>
      <c r="G15" s="239"/>
    </row>
    <row r="16" spans="1:9" ht="10" customHeight="1" x14ac:dyDescent="0.35">
      <c r="A16" s="234"/>
      <c r="B16" s="240"/>
      <c r="C16" s="236"/>
      <c r="D16" s="237"/>
      <c r="E16" s="236"/>
      <c r="F16" s="247"/>
      <c r="G16" s="239"/>
    </row>
    <row r="17" spans="1:13" ht="28" customHeight="1" x14ac:dyDescent="0.35">
      <c r="A17" s="234"/>
      <c r="B17" s="244" t="s">
        <v>802</v>
      </c>
      <c r="C17" s="235"/>
      <c r="D17" s="235" t="s">
        <v>803</v>
      </c>
      <c r="E17" s="236"/>
      <c r="F17" s="245" t="str">
        <f>IFERROR(ROUND(AVERAGE(F19:F26),0),"")</f>
        <v/>
      </c>
      <c r="G17" s="239"/>
      <c r="I17" s="246" t="str">
        <f>F17</f>
        <v/>
      </c>
    </row>
    <row r="18" spans="1:13" ht="10" customHeight="1" x14ac:dyDescent="0.35">
      <c r="A18" s="234"/>
      <c r="B18" s="244"/>
      <c r="C18" s="235"/>
      <c r="D18" s="237"/>
      <c r="E18" s="236"/>
      <c r="F18" s="247"/>
      <c r="G18" s="239"/>
    </row>
    <row r="19" spans="1:13" ht="28" customHeight="1" x14ac:dyDescent="0.35">
      <c r="A19" s="234"/>
      <c r="B19" s="248" t="s">
        <v>804</v>
      </c>
      <c r="C19" s="236"/>
      <c r="D19" s="249" t="s">
        <v>805</v>
      </c>
      <c r="E19" s="236"/>
      <c r="F19" s="245"/>
      <c r="G19" s="239"/>
    </row>
    <row r="20" spans="1:13" ht="28" customHeight="1" x14ac:dyDescent="0.35">
      <c r="A20" s="234"/>
      <c r="B20" s="248" t="s">
        <v>806</v>
      </c>
      <c r="C20" s="236"/>
      <c r="D20" s="249" t="s">
        <v>807</v>
      </c>
      <c r="E20" s="236"/>
      <c r="F20" s="245"/>
      <c r="G20" s="239"/>
    </row>
    <row r="21" spans="1:13" ht="28" customHeight="1" x14ac:dyDescent="0.35">
      <c r="A21" s="234"/>
      <c r="B21" s="248" t="s">
        <v>808</v>
      </c>
      <c r="C21" s="236"/>
      <c r="D21" s="249" t="s">
        <v>809</v>
      </c>
      <c r="E21" s="236"/>
      <c r="F21" s="245"/>
      <c r="G21" s="239"/>
    </row>
    <row r="22" spans="1:13" ht="28" customHeight="1" x14ac:dyDescent="0.35">
      <c r="A22" s="234"/>
      <c r="B22" s="248" t="s">
        <v>810</v>
      </c>
      <c r="C22" s="236"/>
      <c r="D22" s="249" t="s">
        <v>811</v>
      </c>
      <c r="E22" s="236"/>
      <c r="F22" s="245"/>
      <c r="G22" s="239"/>
    </row>
    <row r="23" spans="1:13" ht="28" customHeight="1" x14ac:dyDescent="0.35">
      <c r="A23" s="234"/>
      <c r="B23" s="248" t="s">
        <v>812</v>
      </c>
      <c r="C23" s="236"/>
      <c r="D23" s="249" t="s">
        <v>813</v>
      </c>
      <c r="E23" s="236"/>
      <c r="F23" s="245"/>
      <c r="G23" s="239"/>
    </row>
    <row r="24" spans="1:13" s="233" customFormat="1" ht="28" customHeight="1" x14ac:dyDescent="0.35">
      <c r="A24" s="234"/>
      <c r="B24" s="248" t="s">
        <v>814</v>
      </c>
      <c r="C24" s="236"/>
      <c r="D24" s="249" t="s">
        <v>815</v>
      </c>
      <c r="E24" s="236"/>
      <c r="F24" s="245"/>
      <c r="G24" s="239"/>
      <c r="H24" s="231"/>
      <c r="I24" s="232"/>
      <c r="K24" s="232"/>
      <c r="L24" s="232"/>
      <c r="M24" s="232"/>
    </row>
    <row r="25" spans="1:13" s="233" customFormat="1" ht="28" customHeight="1" x14ac:dyDescent="0.35">
      <c r="A25" s="234"/>
      <c r="B25" s="248" t="s">
        <v>816</v>
      </c>
      <c r="C25" s="236"/>
      <c r="D25" s="249" t="s">
        <v>817</v>
      </c>
      <c r="E25" s="236"/>
      <c r="F25" s="245"/>
      <c r="G25" s="239"/>
      <c r="H25" s="231"/>
      <c r="I25" s="232"/>
      <c r="K25" s="232"/>
      <c r="L25" s="232"/>
      <c r="M25" s="232"/>
    </row>
    <row r="26" spans="1:13" s="233" customFormat="1" ht="28" customHeight="1" x14ac:dyDescent="0.35">
      <c r="A26" s="234"/>
      <c r="B26" s="248" t="s">
        <v>818</v>
      </c>
      <c r="C26" s="236"/>
      <c r="D26" s="249" t="s">
        <v>819</v>
      </c>
      <c r="E26" s="236"/>
      <c r="F26" s="245"/>
      <c r="G26" s="239"/>
      <c r="H26" s="231"/>
      <c r="I26" s="232"/>
      <c r="K26" s="232"/>
      <c r="L26" s="232"/>
      <c r="M26" s="232"/>
    </row>
    <row r="27" spans="1:13" s="233" customFormat="1" ht="10" customHeight="1" x14ac:dyDescent="0.35">
      <c r="A27" s="234"/>
      <c r="B27" s="240"/>
      <c r="C27" s="236"/>
      <c r="D27" s="237"/>
      <c r="E27" s="236"/>
      <c r="F27" s="247"/>
      <c r="G27" s="239"/>
      <c r="H27" s="231"/>
      <c r="I27" s="232"/>
      <c r="K27" s="232"/>
      <c r="L27" s="232"/>
      <c r="M27" s="232"/>
    </row>
    <row r="28" spans="1:13" s="233" customFormat="1" ht="28" customHeight="1" x14ac:dyDescent="0.35">
      <c r="A28" s="234"/>
      <c r="B28" s="244" t="s">
        <v>820</v>
      </c>
      <c r="C28" s="235"/>
      <c r="D28" s="235" t="s">
        <v>821</v>
      </c>
      <c r="E28" s="236"/>
      <c r="F28" s="245" t="str">
        <f>IFERROR(ROUND(AVERAGE(F30:F35),0),"")</f>
        <v/>
      </c>
      <c r="G28" s="239"/>
      <c r="H28" s="231"/>
      <c r="I28" s="246" t="str">
        <f>F28</f>
        <v/>
      </c>
      <c r="K28" s="232"/>
      <c r="L28" s="232"/>
      <c r="M28" s="232"/>
    </row>
    <row r="29" spans="1:13" s="233" customFormat="1" ht="10" customHeight="1" x14ac:dyDescent="0.35">
      <c r="A29" s="234"/>
      <c r="B29" s="244"/>
      <c r="C29" s="235"/>
      <c r="D29" s="237"/>
      <c r="E29" s="236"/>
      <c r="F29" s="247"/>
      <c r="G29" s="239"/>
      <c r="H29" s="231"/>
      <c r="I29" s="232"/>
      <c r="K29" s="232"/>
      <c r="L29" s="232"/>
      <c r="M29" s="232"/>
    </row>
    <row r="30" spans="1:13" s="233" customFormat="1" ht="28" customHeight="1" x14ac:dyDescent="0.35">
      <c r="A30" s="234"/>
      <c r="B30" s="248" t="s">
        <v>822</v>
      </c>
      <c r="C30" s="236"/>
      <c r="D30" s="249" t="s">
        <v>823</v>
      </c>
      <c r="E30" s="236"/>
      <c r="F30" s="245"/>
      <c r="G30" s="239"/>
      <c r="H30" s="231"/>
      <c r="I30" s="232"/>
      <c r="K30" s="232"/>
      <c r="L30" s="232"/>
      <c r="M30" s="232"/>
    </row>
    <row r="31" spans="1:13" s="233" customFormat="1" ht="28" customHeight="1" x14ac:dyDescent="0.35">
      <c r="A31" s="234"/>
      <c r="B31" s="248" t="s">
        <v>824</v>
      </c>
      <c r="C31" s="236"/>
      <c r="D31" s="249" t="s">
        <v>825</v>
      </c>
      <c r="E31" s="236"/>
      <c r="F31" s="245"/>
      <c r="G31" s="239"/>
      <c r="H31" s="231"/>
      <c r="I31" s="232"/>
      <c r="K31" s="232"/>
      <c r="L31" s="232"/>
      <c r="M31" s="232"/>
    </row>
    <row r="32" spans="1:13" s="233" customFormat="1" ht="28" customHeight="1" x14ac:dyDescent="0.35">
      <c r="A32" s="234"/>
      <c r="B32" s="248" t="s">
        <v>826</v>
      </c>
      <c r="C32" s="236"/>
      <c r="D32" s="249" t="s">
        <v>827</v>
      </c>
      <c r="E32" s="236"/>
      <c r="F32" s="245"/>
      <c r="G32" s="239"/>
      <c r="H32" s="231"/>
      <c r="I32" s="232"/>
      <c r="K32" s="232"/>
      <c r="L32" s="232"/>
      <c r="M32" s="232"/>
    </row>
    <row r="33" spans="1:13" s="233" customFormat="1" ht="28" customHeight="1" x14ac:dyDescent="0.35">
      <c r="A33" s="234"/>
      <c r="B33" s="248" t="s">
        <v>828</v>
      </c>
      <c r="C33" s="236"/>
      <c r="D33" s="249" t="s">
        <v>829</v>
      </c>
      <c r="E33" s="236"/>
      <c r="F33" s="245"/>
      <c r="G33" s="239"/>
      <c r="H33" s="231"/>
      <c r="I33" s="232"/>
      <c r="K33" s="232"/>
      <c r="L33" s="232"/>
      <c r="M33" s="232"/>
    </row>
    <row r="34" spans="1:13" s="233" customFormat="1" ht="28" customHeight="1" x14ac:dyDescent="0.35">
      <c r="A34" s="234"/>
      <c r="B34" s="248" t="s">
        <v>830</v>
      </c>
      <c r="C34" s="236"/>
      <c r="D34" s="279" t="s">
        <v>831</v>
      </c>
      <c r="E34" s="236"/>
      <c r="F34" s="245"/>
      <c r="G34" s="239"/>
      <c r="H34" s="231"/>
      <c r="I34" s="232"/>
      <c r="K34" s="232"/>
      <c r="L34" s="232"/>
      <c r="M34" s="232"/>
    </row>
    <row r="35" spans="1:13" s="233" customFormat="1" ht="28" customHeight="1" x14ac:dyDescent="0.35">
      <c r="A35" s="234"/>
      <c r="B35" s="248" t="s">
        <v>832</v>
      </c>
      <c r="C35" s="236"/>
      <c r="D35" s="249" t="s">
        <v>833</v>
      </c>
      <c r="E35" s="236"/>
      <c r="F35" s="245"/>
      <c r="G35" s="239"/>
      <c r="H35" s="231"/>
      <c r="I35" s="232"/>
      <c r="K35" s="232"/>
      <c r="L35" s="232"/>
      <c r="M35" s="232"/>
    </row>
    <row r="36" spans="1:13" s="233" customFormat="1" ht="10" customHeight="1" x14ac:dyDescent="0.35">
      <c r="A36" s="234"/>
      <c r="B36" s="240"/>
      <c r="C36" s="236"/>
      <c r="D36" s="237"/>
      <c r="E36" s="236"/>
      <c r="F36" s="247"/>
      <c r="G36" s="239"/>
      <c r="H36" s="231"/>
      <c r="I36" s="232"/>
      <c r="K36" s="232"/>
      <c r="L36" s="232"/>
      <c r="M36" s="232"/>
    </row>
    <row r="37" spans="1:13" s="233" customFormat="1" ht="28" customHeight="1" x14ac:dyDescent="0.35">
      <c r="A37" s="234"/>
      <c r="B37" s="244" t="s">
        <v>834</v>
      </c>
      <c r="C37" s="235"/>
      <c r="D37" s="235" t="s">
        <v>835</v>
      </c>
      <c r="E37" s="236"/>
      <c r="F37" s="245" t="str">
        <f>IFERROR(ROUND(AVERAGE(F39:F41),0),"")</f>
        <v/>
      </c>
      <c r="G37" s="239"/>
      <c r="H37" s="231"/>
      <c r="I37" s="246" t="str">
        <f>F37</f>
        <v/>
      </c>
      <c r="K37" s="232"/>
      <c r="L37" s="232"/>
      <c r="M37" s="232"/>
    </row>
    <row r="38" spans="1:13" s="233" customFormat="1" ht="10" customHeight="1" x14ac:dyDescent="0.35">
      <c r="A38" s="234"/>
      <c r="B38" s="244"/>
      <c r="C38" s="235"/>
      <c r="D38" s="237"/>
      <c r="E38" s="236"/>
      <c r="F38" s="247"/>
      <c r="G38" s="239"/>
      <c r="H38" s="231"/>
      <c r="I38" s="232"/>
      <c r="K38" s="232"/>
      <c r="L38" s="232"/>
      <c r="M38" s="232"/>
    </row>
    <row r="39" spans="1:13" s="233" customFormat="1" ht="28" customHeight="1" x14ac:dyDescent="0.35">
      <c r="A39" s="234"/>
      <c r="B39" s="248" t="s">
        <v>836</v>
      </c>
      <c r="C39" s="236"/>
      <c r="D39" s="249" t="s">
        <v>837</v>
      </c>
      <c r="E39" s="236"/>
      <c r="F39" s="245"/>
      <c r="G39" s="239"/>
      <c r="H39" s="231"/>
      <c r="I39" s="232"/>
      <c r="K39" s="232"/>
      <c r="L39" s="232"/>
      <c r="M39" s="232"/>
    </row>
    <row r="40" spans="1:13" s="233" customFormat="1" ht="28" customHeight="1" x14ac:dyDescent="0.35">
      <c r="A40" s="234"/>
      <c r="B40" s="248" t="s">
        <v>838</v>
      </c>
      <c r="C40" s="236"/>
      <c r="D40" s="249" t="s">
        <v>839</v>
      </c>
      <c r="E40" s="236"/>
      <c r="F40" s="245"/>
      <c r="G40" s="239"/>
      <c r="H40" s="231"/>
      <c r="I40" s="232"/>
      <c r="K40" s="232"/>
      <c r="L40" s="232"/>
      <c r="M40" s="232"/>
    </row>
    <row r="41" spans="1:13" s="233" customFormat="1" ht="28" customHeight="1" x14ac:dyDescent="0.35">
      <c r="A41" s="234"/>
      <c r="B41" s="248" t="s">
        <v>840</v>
      </c>
      <c r="C41" s="236"/>
      <c r="D41" s="249" t="s">
        <v>841</v>
      </c>
      <c r="E41" s="236"/>
      <c r="F41" s="245"/>
      <c r="G41" s="239"/>
      <c r="H41" s="231"/>
      <c r="I41" s="232"/>
      <c r="K41" s="232"/>
      <c r="L41" s="232"/>
      <c r="M41" s="232"/>
    </row>
    <row r="42" spans="1:13" s="233" customFormat="1" ht="10" customHeight="1" x14ac:dyDescent="0.35">
      <c r="A42" s="234"/>
      <c r="B42" s="240"/>
      <c r="C42" s="236"/>
      <c r="D42" s="237"/>
      <c r="E42" s="236"/>
      <c r="F42" s="247"/>
      <c r="G42" s="239"/>
      <c r="H42" s="231"/>
      <c r="I42" s="232"/>
      <c r="K42" s="232"/>
      <c r="L42" s="232"/>
      <c r="M42" s="232"/>
    </row>
    <row r="43" spans="1:13" s="233" customFormat="1" ht="28" customHeight="1" x14ac:dyDescent="0.35">
      <c r="A43" s="234"/>
      <c r="B43" s="244" t="s">
        <v>842</v>
      </c>
      <c r="C43" s="235"/>
      <c r="D43" s="235" t="s">
        <v>843</v>
      </c>
      <c r="E43" s="236"/>
      <c r="F43" s="245" t="str">
        <f>IFERROR(ROUND(AVERAGE(F45:F47),0),"")</f>
        <v/>
      </c>
      <c r="G43" s="239"/>
      <c r="H43" s="231"/>
      <c r="I43" s="246" t="str">
        <f>F43</f>
        <v/>
      </c>
      <c r="K43" s="232"/>
      <c r="L43" s="232"/>
      <c r="M43" s="232"/>
    </row>
    <row r="44" spans="1:13" s="233" customFormat="1" ht="10" customHeight="1" x14ac:dyDescent="0.35">
      <c r="A44" s="234"/>
      <c r="B44" s="244"/>
      <c r="C44" s="235"/>
      <c r="D44" s="237"/>
      <c r="E44" s="236"/>
      <c r="F44" s="247"/>
      <c r="G44" s="239"/>
      <c r="H44" s="231"/>
      <c r="I44" s="232"/>
      <c r="K44" s="232"/>
      <c r="L44" s="232"/>
      <c r="M44" s="232"/>
    </row>
    <row r="45" spans="1:13" s="233" customFormat="1" ht="28" customHeight="1" x14ac:dyDescent="0.35">
      <c r="A45" s="234"/>
      <c r="B45" s="248" t="s">
        <v>844</v>
      </c>
      <c r="C45" s="236"/>
      <c r="D45" s="249" t="s">
        <v>845</v>
      </c>
      <c r="E45" s="236"/>
      <c r="F45" s="245"/>
      <c r="G45" s="239"/>
      <c r="H45" s="231"/>
      <c r="I45" s="232"/>
      <c r="K45" s="232"/>
      <c r="L45" s="232"/>
      <c r="M45" s="232"/>
    </row>
    <row r="46" spans="1:13" s="233" customFormat="1" ht="28" customHeight="1" x14ac:dyDescent="0.35">
      <c r="A46" s="234"/>
      <c r="B46" s="248" t="s">
        <v>846</v>
      </c>
      <c r="C46" s="236"/>
      <c r="D46" s="249" t="s">
        <v>847</v>
      </c>
      <c r="E46" s="236"/>
      <c r="F46" s="245"/>
      <c r="G46" s="239"/>
      <c r="H46" s="231"/>
      <c r="I46" s="232"/>
      <c r="K46" s="232"/>
      <c r="L46" s="232"/>
      <c r="M46" s="232"/>
    </row>
    <row r="47" spans="1:13" s="233" customFormat="1" ht="28" customHeight="1" x14ac:dyDescent="0.35">
      <c r="A47" s="234"/>
      <c r="B47" s="248" t="s">
        <v>848</v>
      </c>
      <c r="C47" s="236"/>
      <c r="D47" s="249" t="s">
        <v>849</v>
      </c>
      <c r="E47" s="236"/>
      <c r="F47" s="245"/>
      <c r="G47" s="239"/>
      <c r="H47" s="231"/>
      <c r="I47" s="232"/>
      <c r="K47" s="232"/>
      <c r="L47" s="232"/>
      <c r="M47" s="232"/>
    </row>
    <row r="48" spans="1:13" s="233" customFormat="1" ht="10" customHeight="1" x14ac:dyDescent="0.35">
      <c r="A48" s="234"/>
      <c r="B48" s="240"/>
      <c r="C48" s="236"/>
      <c r="D48" s="237"/>
      <c r="E48" s="236"/>
      <c r="F48" s="238"/>
      <c r="G48" s="239"/>
      <c r="H48" s="231"/>
      <c r="I48" s="232"/>
      <c r="K48" s="232"/>
      <c r="L48" s="232"/>
      <c r="M48" s="232"/>
    </row>
    <row r="49" spans="1:13" s="233" customFormat="1" ht="18" customHeight="1" x14ac:dyDescent="0.35">
      <c r="A49" s="234"/>
      <c r="B49" s="241" t="s">
        <v>850</v>
      </c>
      <c r="C49" s="242"/>
      <c r="D49" s="242" t="s">
        <v>654</v>
      </c>
      <c r="E49" s="236"/>
      <c r="F49" s="238"/>
      <c r="G49" s="239"/>
      <c r="H49" s="231"/>
      <c r="I49" s="232"/>
      <c r="K49" s="232"/>
      <c r="L49" s="232"/>
      <c r="M49" s="232"/>
    </row>
    <row r="50" spans="1:13" s="233" customFormat="1" ht="28" customHeight="1" x14ac:dyDescent="0.35">
      <c r="A50" s="234"/>
      <c r="B50" s="244" t="s">
        <v>851</v>
      </c>
      <c r="C50" s="235"/>
      <c r="D50" s="235" t="s">
        <v>655</v>
      </c>
      <c r="E50" s="236"/>
      <c r="F50" s="245" t="str">
        <f>IFERROR(ROUND(AVERAGE(F52:F56),0),"")</f>
        <v/>
      </c>
      <c r="G50" s="239"/>
      <c r="H50" s="231"/>
      <c r="I50" s="246" t="str">
        <f>F50</f>
        <v/>
      </c>
      <c r="K50" s="232"/>
      <c r="L50" s="232"/>
      <c r="M50" s="232"/>
    </row>
    <row r="51" spans="1:13" s="233" customFormat="1" ht="10" customHeight="1" x14ac:dyDescent="0.35">
      <c r="A51" s="234"/>
      <c r="B51" s="244"/>
      <c r="C51" s="235"/>
      <c r="D51" s="237"/>
      <c r="E51" s="236"/>
      <c r="F51" s="247"/>
      <c r="G51" s="239"/>
      <c r="H51" s="231"/>
      <c r="I51" s="232"/>
      <c r="K51" s="232"/>
      <c r="L51" s="232"/>
      <c r="M51" s="232"/>
    </row>
    <row r="52" spans="1:13" s="233" customFormat="1" ht="28" customHeight="1" x14ac:dyDescent="0.35">
      <c r="A52" s="234"/>
      <c r="B52" s="248" t="s">
        <v>852</v>
      </c>
      <c r="C52" s="236"/>
      <c r="D52" s="249" t="s">
        <v>656</v>
      </c>
      <c r="E52" s="236"/>
      <c r="F52" s="245"/>
      <c r="G52" s="239"/>
      <c r="H52" s="231"/>
      <c r="I52" s="232"/>
      <c r="K52" s="232"/>
      <c r="L52" s="232"/>
      <c r="M52" s="232"/>
    </row>
    <row r="53" spans="1:13" s="233" customFormat="1" ht="28" customHeight="1" x14ac:dyDescent="0.35">
      <c r="A53" s="234"/>
      <c r="B53" s="248" t="s">
        <v>853</v>
      </c>
      <c r="C53" s="236"/>
      <c r="D53" s="249" t="s">
        <v>854</v>
      </c>
      <c r="E53" s="236"/>
      <c r="F53" s="245"/>
      <c r="G53" s="239"/>
      <c r="H53" s="231"/>
      <c r="I53" s="232"/>
      <c r="K53" s="232"/>
      <c r="L53" s="232"/>
      <c r="M53" s="232"/>
    </row>
    <row r="54" spans="1:13" s="233" customFormat="1" ht="28" customHeight="1" x14ac:dyDescent="0.35">
      <c r="A54" s="234"/>
      <c r="B54" s="248" t="s">
        <v>855</v>
      </c>
      <c r="C54" s="236"/>
      <c r="D54" s="249" t="s">
        <v>856</v>
      </c>
      <c r="E54" s="236"/>
      <c r="F54" s="245"/>
      <c r="G54" s="239"/>
      <c r="H54" s="231"/>
      <c r="I54" s="232"/>
      <c r="K54" s="232"/>
      <c r="L54" s="232"/>
      <c r="M54" s="232"/>
    </row>
    <row r="55" spans="1:13" s="233" customFormat="1" ht="28" customHeight="1" x14ac:dyDescent="0.35">
      <c r="A55" s="234"/>
      <c r="B55" s="248" t="s">
        <v>857</v>
      </c>
      <c r="C55" s="236"/>
      <c r="D55" s="249" t="s">
        <v>858</v>
      </c>
      <c r="E55" s="236"/>
      <c r="F55" s="245"/>
      <c r="G55" s="239"/>
      <c r="H55" s="231"/>
      <c r="I55" s="232"/>
      <c r="K55" s="232"/>
      <c r="L55" s="232"/>
      <c r="M55" s="232"/>
    </row>
    <row r="56" spans="1:13" s="233" customFormat="1" ht="28" customHeight="1" x14ac:dyDescent="0.35">
      <c r="A56" s="234"/>
      <c r="B56" s="248" t="s">
        <v>859</v>
      </c>
      <c r="C56" s="236"/>
      <c r="D56" s="249" t="s">
        <v>860</v>
      </c>
      <c r="E56" s="236"/>
      <c r="F56" s="245"/>
      <c r="G56" s="239"/>
      <c r="H56" s="231"/>
      <c r="I56" s="232"/>
      <c r="K56" s="232"/>
      <c r="L56" s="232"/>
      <c r="M56" s="232"/>
    </row>
    <row r="57" spans="1:13" s="233" customFormat="1" ht="10" customHeight="1" x14ac:dyDescent="0.35">
      <c r="A57" s="234"/>
      <c r="B57" s="240"/>
      <c r="C57" s="236"/>
      <c r="D57" s="237"/>
      <c r="E57" s="236"/>
      <c r="F57" s="247"/>
      <c r="G57" s="239"/>
      <c r="H57" s="231"/>
      <c r="I57" s="232"/>
      <c r="K57" s="232"/>
      <c r="L57" s="232"/>
      <c r="M57" s="232"/>
    </row>
    <row r="58" spans="1:13" s="233" customFormat="1" ht="28" customHeight="1" x14ac:dyDescent="0.35">
      <c r="A58" s="234"/>
      <c r="B58" s="244" t="s">
        <v>861</v>
      </c>
      <c r="C58" s="235"/>
      <c r="D58" s="235" t="s">
        <v>862</v>
      </c>
      <c r="E58" s="236"/>
      <c r="F58" s="245" t="str">
        <f>IFERROR(ROUND(AVERAGE(F60:F64),0),"")</f>
        <v/>
      </c>
      <c r="G58" s="239"/>
      <c r="H58" s="231"/>
      <c r="I58" s="246" t="str">
        <f>F58</f>
        <v/>
      </c>
      <c r="K58" s="232"/>
      <c r="L58" s="232"/>
      <c r="M58" s="232"/>
    </row>
    <row r="59" spans="1:13" s="233" customFormat="1" ht="10" customHeight="1" x14ac:dyDescent="0.35">
      <c r="A59" s="234"/>
      <c r="B59" s="244"/>
      <c r="C59" s="235"/>
      <c r="D59" s="237"/>
      <c r="E59" s="236"/>
      <c r="F59" s="247"/>
      <c r="G59" s="239"/>
      <c r="H59" s="231"/>
      <c r="I59" s="232"/>
      <c r="K59" s="232"/>
      <c r="L59" s="232"/>
      <c r="M59" s="232"/>
    </row>
    <row r="60" spans="1:13" s="233" customFormat="1" ht="28" customHeight="1" x14ac:dyDescent="0.35">
      <c r="A60" s="234"/>
      <c r="B60" s="248" t="s">
        <v>863</v>
      </c>
      <c r="C60" s="236"/>
      <c r="D60" s="249" t="s">
        <v>662</v>
      </c>
      <c r="E60" s="236"/>
      <c r="F60" s="245"/>
      <c r="G60" s="239"/>
      <c r="H60" s="231"/>
      <c r="I60" s="232"/>
      <c r="K60" s="232"/>
      <c r="L60" s="232"/>
      <c r="M60" s="232"/>
    </row>
    <row r="61" spans="1:13" s="233" customFormat="1" ht="28" customHeight="1" x14ac:dyDescent="0.35">
      <c r="A61" s="234"/>
      <c r="B61" s="248" t="s">
        <v>864</v>
      </c>
      <c r="C61" s="236"/>
      <c r="D61" s="249" t="s">
        <v>663</v>
      </c>
      <c r="E61" s="236"/>
      <c r="F61" s="245"/>
      <c r="G61" s="239"/>
      <c r="H61" s="231"/>
      <c r="I61" s="232"/>
      <c r="K61" s="232"/>
      <c r="L61" s="232"/>
      <c r="M61" s="232"/>
    </row>
    <row r="62" spans="1:13" s="233" customFormat="1" ht="28" customHeight="1" x14ac:dyDescent="0.35">
      <c r="A62" s="234"/>
      <c r="B62" s="248" t="s">
        <v>865</v>
      </c>
      <c r="C62" s="236"/>
      <c r="D62" s="249" t="s">
        <v>866</v>
      </c>
      <c r="E62" s="236"/>
      <c r="F62" s="245"/>
      <c r="G62" s="239"/>
      <c r="H62" s="231"/>
      <c r="I62" s="232"/>
      <c r="K62" s="232"/>
      <c r="L62" s="232"/>
      <c r="M62" s="232"/>
    </row>
    <row r="63" spans="1:13" s="233" customFormat="1" ht="28" customHeight="1" x14ac:dyDescent="0.35">
      <c r="A63" s="234"/>
      <c r="B63" s="248" t="s">
        <v>867</v>
      </c>
      <c r="C63" s="236"/>
      <c r="D63" s="249" t="s">
        <v>665</v>
      </c>
      <c r="E63" s="236"/>
      <c r="F63" s="245"/>
      <c r="G63" s="239"/>
      <c r="H63" s="231"/>
      <c r="I63" s="232"/>
      <c r="K63" s="232"/>
      <c r="L63" s="232"/>
      <c r="M63" s="232"/>
    </row>
    <row r="64" spans="1:13" s="233" customFormat="1" ht="28" customHeight="1" x14ac:dyDescent="0.35">
      <c r="A64" s="234"/>
      <c r="B64" s="248" t="s">
        <v>868</v>
      </c>
      <c r="C64" s="236"/>
      <c r="D64" s="249" t="s">
        <v>666</v>
      </c>
      <c r="E64" s="236"/>
      <c r="F64" s="245"/>
      <c r="G64" s="239"/>
      <c r="H64" s="231"/>
      <c r="I64" s="232"/>
      <c r="K64" s="232"/>
      <c r="L64" s="232"/>
      <c r="M64" s="232"/>
    </row>
    <row r="65" spans="1:13" s="233" customFormat="1" ht="10" customHeight="1" x14ac:dyDescent="0.35">
      <c r="A65" s="234"/>
      <c r="B65" s="240"/>
      <c r="C65" s="236"/>
      <c r="D65" s="237"/>
      <c r="E65" s="236"/>
      <c r="F65" s="247"/>
      <c r="G65" s="239"/>
      <c r="H65" s="231"/>
      <c r="I65" s="232"/>
      <c r="K65" s="232"/>
      <c r="L65" s="232"/>
      <c r="M65" s="232"/>
    </row>
    <row r="66" spans="1:13" s="233" customFormat="1" ht="28" customHeight="1" x14ac:dyDescent="0.35">
      <c r="A66" s="234"/>
      <c r="B66" s="244" t="s">
        <v>869</v>
      </c>
      <c r="C66" s="235"/>
      <c r="D66" s="235" t="s">
        <v>870</v>
      </c>
      <c r="E66" s="236"/>
      <c r="F66" s="245" t="str">
        <f>IFERROR(ROUND(AVERAGE(F68:F72),0),"")</f>
        <v/>
      </c>
      <c r="G66" s="239"/>
      <c r="H66" s="231"/>
      <c r="I66" s="246" t="str">
        <f>F66</f>
        <v/>
      </c>
      <c r="K66" s="232"/>
      <c r="L66" s="232"/>
      <c r="M66" s="232"/>
    </row>
    <row r="67" spans="1:13" s="233" customFormat="1" ht="10" customHeight="1" x14ac:dyDescent="0.35">
      <c r="A67" s="234"/>
      <c r="B67" s="244"/>
      <c r="C67" s="235"/>
      <c r="D67" s="237"/>
      <c r="E67" s="236"/>
      <c r="F67" s="247"/>
      <c r="G67" s="239"/>
      <c r="H67" s="231"/>
      <c r="I67" s="232"/>
      <c r="K67" s="232"/>
      <c r="L67" s="232"/>
      <c r="M67" s="232"/>
    </row>
    <row r="68" spans="1:13" s="233" customFormat="1" ht="28" customHeight="1" x14ac:dyDescent="0.35">
      <c r="A68" s="234"/>
      <c r="B68" s="248" t="s">
        <v>871</v>
      </c>
      <c r="C68" s="236"/>
      <c r="D68" s="249" t="s">
        <v>668</v>
      </c>
      <c r="E68" s="236"/>
      <c r="F68" s="245"/>
      <c r="G68" s="239"/>
      <c r="H68" s="231"/>
      <c r="I68" s="232"/>
      <c r="K68" s="232"/>
      <c r="L68" s="232"/>
      <c r="M68" s="232"/>
    </row>
    <row r="69" spans="1:13" s="233" customFormat="1" ht="28" customHeight="1" x14ac:dyDescent="0.35">
      <c r="A69" s="234"/>
      <c r="B69" s="248" t="s">
        <v>872</v>
      </c>
      <c r="C69" s="236"/>
      <c r="D69" s="249" t="s">
        <v>669</v>
      </c>
      <c r="E69" s="236"/>
      <c r="F69" s="245"/>
      <c r="G69" s="239"/>
      <c r="H69" s="231"/>
      <c r="I69" s="232"/>
      <c r="K69" s="232"/>
      <c r="L69" s="232"/>
      <c r="M69" s="232"/>
    </row>
    <row r="70" spans="1:13" s="233" customFormat="1" ht="28" customHeight="1" x14ac:dyDescent="0.35">
      <c r="A70" s="234"/>
      <c r="B70" s="248" t="s">
        <v>873</v>
      </c>
      <c r="C70" s="236"/>
      <c r="D70" s="249" t="s">
        <v>670</v>
      </c>
      <c r="E70" s="236"/>
      <c r="F70" s="245"/>
      <c r="G70" s="239"/>
      <c r="H70" s="231"/>
      <c r="I70" s="232"/>
      <c r="K70" s="232"/>
      <c r="L70" s="232"/>
      <c r="M70" s="232"/>
    </row>
    <row r="71" spans="1:13" s="233" customFormat="1" ht="28" customHeight="1" x14ac:dyDescent="0.35">
      <c r="A71" s="234"/>
      <c r="B71" s="248" t="s">
        <v>874</v>
      </c>
      <c r="C71" s="236"/>
      <c r="D71" s="249" t="s">
        <v>875</v>
      </c>
      <c r="E71" s="236"/>
      <c r="F71" s="245"/>
      <c r="G71" s="239"/>
      <c r="H71" s="231"/>
      <c r="I71" s="232"/>
      <c r="K71" s="232"/>
      <c r="L71" s="232"/>
      <c r="M71" s="232"/>
    </row>
    <row r="72" spans="1:13" s="233" customFormat="1" ht="28" customHeight="1" x14ac:dyDescent="0.35">
      <c r="A72" s="234"/>
      <c r="B72" s="248" t="s">
        <v>876</v>
      </c>
      <c r="C72" s="236"/>
      <c r="D72" s="249" t="s">
        <v>672</v>
      </c>
      <c r="E72" s="236"/>
      <c r="F72" s="245"/>
      <c r="G72" s="239"/>
      <c r="H72" s="231"/>
      <c r="I72" s="232"/>
      <c r="K72" s="232"/>
      <c r="L72" s="232"/>
      <c r="M72" s="232"/>
    </row>
    <row r="73" spans="1:13" s="233" customFormat="1" ht="10" customHeight="1" x14ac:dyDescent="0.35">
      <c r="A73" s="234"/>
      <c r="B73" s="240"/>
      <c r="C73" s="236"/>
      <c r="D73" s="237"/>
      <c r="E73" s="236"/>
      <c r="F73" s="247"/>
      <c r="G73" s="239"/>
      <c r="H73" s="231"/>
      <c r="I73" s="232"/>
      <c r="K73" s="232"/>
      <c r="L73" s="232"/>
      <c r="M73" s="232"/>
    </row>
    <row r="74" spans="1:13" s="233" customFormat="1" ht="28" customHeight="1" x14ac:dyDescent="0.35">
      <c r="A74" s="234"/>
      <c r="B74" s="244" t="s">
        <v>877</v>
      </c>
      <c r="C74" s="235"/>
      <c r="D74" s="235" t="s">
        <v>878</v>
      </c>
      <c r="E74" s="236"/>
      <c r="F74" s="245" t="str">
        <f>IFERROR(ROUND(AVERAGE(F76:F81),0),"")</f>
        <v/>
      </c>
      <c r="G74" s="239"/>
      <c r="H74" s="231"/>
      <c r="I74" s="246" t="str">
        <f>F74</f>
        <v/>
      </c>
      <c r="K74" s="232"/>
      <c r="L74" s="232"/>
      <c r="M74" s="232"/>
    </row>
    <row r="75" spans="1:13" s="233" customFormat="1" ht="10" customHeight="1" x14ac:dyDescent="0.35">
      <c r="A75" s="234"/>
      <c r="B75" s="244"/>
      <c r="C75" s="235"/>
      <c r="D75" s="237"/>
      <c r="E75" s="236"/>
      <c r="F75" s="247"/>
      <c r="G75" s="239"/>
      <c r="H75" s="231"/>
      <c r="I75" s="232"/>
      <c r="K75" s="232"/>
      <c r="L75" s="232"/>
      <c r="M75" s="232"/>
    </row>
    <row r="76" spans="1:13" s="233" customFormat="1" ht="28" customHeight="1" x14ac:dyDescent="0.35">
      <c r="A76" s="234"/>
      <c r="B76" s="248" t="s">
        <v>879</v>
      </c>
      <c r="C76" s="236"/>
      <c r="D76" s="249" t="s">
        <v>674</v>
      </c>
      <c r="E76" s="236"/>
      <c r="F76" s="245"/>
      <c r="G76" s="239"/>
      <c r="H76" s="231"/>
      <c r="I76" s="232"/>
      <c r="K76" s="232"/>
      <c r="L76" s="232"/>
      <c r="M76" s="232"/>
    </row>
    <row r="77" spans="1:13" s="233" customFormat="1" ht="28" customHeight="1" x14ac:dyDescent="0.35">
      <c r="A77" s="234"/>
      <c r="B77" s="248" t="s">
        <v>880</v>
      </c>
      <c r="C77" s="236"/>
      <c r="D77" s="249" t="s">
        <v>881</v>
      </c>
      <c r="E77" s="236"/>
      <c r="F77" s="245"/>
      <c r="G77" s="239"/>
      <c r="H77" s="231"/>
      <c r="I77" s="232"/>
      <c r="K77" s="232"/>
      <c r="L77" s="232"/>
      <c r="M77" s="232"/>
    </row>
    <row r="78" spans="1:13" s="233" customFormat="1" ht="28" customHeight="1" x14ac:dyDescent="0.35">
      <c r="A78" s="234"/>
      <c r="B78" s="248" t="s">
        <v>882</v>
      </c>
      <c r="C78" s="236"/>
      <c r="D78" s="249" t="s">
        <v>883</v>
      </c>
      <c r="E78" s="236"/>
      <c r="F78" s="245"/>
      <c r="G78" s="239"/>
      <c r="H78" s="231"/>
      <c r="I78" s="232"/>
      <c r="K78" s="232"/>
      <c r="L78" s="232"/>
      <c r="M78" s="232"/>
    </row>
    <row r="79" spans="1:13" s="233" customFormat="1" ht="28" customHeight="1" x14ac:dyDescent="0.35">
      <c r="A79" s="234"/>
      <c r="B79" s="248" t="s">
        <v>884</v>
      </c>
      <c r="C79" s="236"/>
      <c r="D79" s="249" t="s">
        <v>885</v>
      </c>
      <c r="E79" s="236"/>
      <c r="F79" s="245"/>
      <c r="G79" s="239"/>
      <c r="H79" s="231"/>
      <c r="I79" s="232"/>
      <c r="K79" s="232"/>
      <c r="L79" s="232"/>
      <c r="M79" s="232"/>
    </row>
    <row r="80" spans="1:13" s="233" customFormat="1" ht="28" customHeight="1" x14ac:dyDescent="0.35">
      <c r="A80" s="234"/>
      <c r="B80" s="248" t="s">
        <v>886</v>
      </c>
      <c r="C80" s="236"/>
      <c r="D80" s="249" t="s">
        <v>678</v>
      </c>
      <c r="E80" s="236"/>
      <c r="F80" s="245"/>
      <c r="G80" s="239"/>
      <c r="H80" s="231"/>
      <c r="I80" s="232"/>
      <c r="K80" s="232"/>
      <c r="L80" s="232"/>
      <c r="M80" s="232"/>
    </row>
    <row r="81" spans="1:13" s="233" customFormat="1" ht="28" customHeight="1" x14ac:dyDescent="0.35">
      <c r="A81" s="234"/>
      <c r="B81" s="248" t="s">
        <v>887</v>
      </c>
      <c r="C81" s="236"/>
      <c r="D81" s="249" t="s">
        <v>888</v>
      </c>
      <c r="E81" s="236"/>
      <c r="F81" s="245"/>
      <c r="G81" s="239"/>
      <c r="H81" s="231"/>
      <c r="I81" s="232"/>
      <c r="K81" s="232"/>
      <c r="L81" s="232"/>
      <c r="M81" s="232"/>
    </row>
    <row r="82" spans="1:13" s="233" customFormat="1" ht="10" customHeight="1" x14ac:dyDescent="0.35">
      <c r="A82" s="234"/>
      <c r="B82" s="240"/>
      <c r="C82" s="236"/>
      <c r="D82" s="237"/>
      <c r="E82" s="236"/>
      <c r="F82" s="247"/>
      <c r="G82" s="239"/>
      <c r="H82" s="231"/>
      <c r="I82" s="232"/>
      <c r="K82" s="232"/>
      <c r="L82" s="232"/>
      <c r="M82" s="232"/>
    </row>
    <row r="83" spans="1:13" s="233" customFormat="1" ht="28" customHeight="1" x14ac:dyDescent="0.35">
      <c r="A83" s="234"/>
      <c r="B83" s="244" t="s">
        <v>889</v>
      </c>
      <c r="C83" s="235"/>
      <c r="D83" s="235" t="s">
        <v>679</v>
      </c>
      <c r="E83" s="236"/>
      <c r="F83" s="245" t="str">
        <f>IFERROR(ROUND(AVERAGE(F85:F89),0),"")</f>
        <v/>
      </c>
      <c r="G83" s="239"/>
      <c r="H83" s="231"/>
      <c r="I83" s="246" t="str">
        <f>F83</f>
        <v/>
      </c>
      <c r="K83" s="232"/>
      <c r="L83" s="232"/>
      <c r="M83" s="232"/>
    </row>
    <row r="84" spans="1:13" s="233" customFormat="1" ht="10" customHeight="1" x14ac:dyDescent="0.35">
      <c r="A84" s="234"/>
      <c r="B84" s="244"/>
      <c r="C84" s="235"/>
      <c r="D84" s="237"/>
      <c r="E84" s="236"/>
      <c r="F84" s="247"/>
      <c r="G84" s="239"/>
      <c r="H84" s="231"/>
      <c r="I84" s="232"/>
      <c r="K84" s="232"/>
      <c r="L84" s="232"/>
      <c r="M84" s="232"/>
    </row>
    <row r="85" spans="1:13" s="233" customFormat="1" ht="28" customHeight="1" x14ac:dyDescent="0.35">
      <c r="A85" s="234"/>
      <c r="B85" s="248" t="s">
        <v>890</v>
      </c>
      <c r="C85" s="236"/>
      <c r="D85" s="249" t="s">
        <v>680</v>
      </c>
      <c r="E85" s="236"/>
      <c r="F85" s="245"/>
      <c r="G85" s="239"/>
      <c r="H85" s="231"/>
      <c r="I85" s="232"/>
      <c r="K85" s="232"/>
      <c r="L85" s="232"/>
      <c r="M85" s="232"/>
    </row>
    <row r="86" spans="1:13" s="233" customFormat="1" ht="28" customHeight="1" x14ac:dyDescent="0.35">
      <c r="A86" s="234"/>
      <c r="B86" s="248" t="s">
        <v>891</v>
      </c>
      <c r="C86" s="236"/>
      <c r="D86" s="249" t="s">
        <v>892</v>
      </c>
      <c r="E86" s="236"/>
      <c r="F86" s="245"/>
      <c r="G86" s="239"/>
      <c r="H86" s="231"/>
      <c r="I86" s="232"/>
      <c r="K86" s="232"/>
      <c r="L86" s="232"/>
      <c r="M86" s="232"/>
    </row>
    <row r="87" spans="1:13" s="233" customFormat="1" ht="28" customHeight="1" x14ac:dyDescent="0.35">
      <c r="A87" s="234"/>
      <c r="B87" s="248" t="s">
        <v>893</v>
      </c>
      <c r="C87" s="236"/>
      <c r="D87" s="249" t="s">
        <v>682</v>
      </c>
      <c r="E87" s="236"/>
      <c r="F87" s="245"/>
      <c r="G87" s="239"/>
      <c r="H87" s="231"/>
      <c r="I87" s="232"/>
      <c r="K87" s="232"/>
      <c r="L87" s="232"/>
      <c r="M87" s="232"/>
    </row>
    <row r="88" spans="1:13" s="233" customFormat="1" ht="28" customHeight="1" x14ac:dyDescent="0.35">
      <c r="A88" s="234"/>
      <c r="B88" s="248" t="s">
        <v>894</v>
      </c>
      <c r="C88" s="236"/>
      <c r="D88" s="249" t="s">
        <v>895</v>
      </c>
      <c r="E88" s="236"/>
      <c r="F88" s="245"/>
      <c r="G88" s="239"/>
      <c r="H88" s="231"/>
      <c r="I88" s="232"/>
      <c r="K88" s="232"/>
      <c r="L88" s="232"/>
      <c r="M88" s="232"/>
    </row>
    <row r="89" spans="1:13" s="233" customFormat="1" ht="28" customHeight="1" x14ac:dyDescent="0.35">
      <c r="A89" s="234"/>
      <c r="B89" s="248" t="s">
        <v>896</v>
      </c>
      <c r="C89" s="236"/>
      <c r="D89" s="249" t="s">
        <v>897</v>
      </c>
      <c r="E89" s="236"/>
      <c r="F89" s="245"/>
      <c r="G89" s="239"/>
      <c r="H89" s="231"/>
      <c r="I89" s="232"/>
      <c r="K89" s="232"/>
      <c r="L89" s="232"/>
      <c r="M89" s="232"/>
    </row>
    <row r="90" spans="1:13" s="233" customFormat="1" ht="10" customHeight="1" x14ac:dyDescent="0.35">
      <c r="A90" s="234"/>
      <c r="B90" s="240"/>
      <c r="C90" s="236"/>
      <c r="D90" s="237"/>
      <c r="E90" s="236"/>
      <c r="F90" s="247"/>
      <c r="G90" s="239"/>
      <c r="H90" s="231"/>
      <c r="I90" s="232"/>
      <c r="K90" s="232"/>
      <c r="L90" s="232"/>
      <c r="M90" s="232"/>
    </row>
    <row r="91" spans="1:13" s="233" customFormat="1" ht="28" customHeight="1" x14ac:dyDescent="0.35">
      <c r="A91" s="234"/>
      <c r="B91" s="244" t="s">
        <v>898</v>
      </c>
      <c r="C91" s="235"/>
      <c r="D91" s="235" t="s">
        <v>685</v>
      </c>
      <c r="E91" s="236"/>
      <c r="F91" s="245" t="str">
        <f>IFERROR(ROUND(AVERAGE(F93:F97),0),"")</f>
        <v/>
      </c>
      <c r="G91" s="239"/>
      <c r="H91" s="231"/>
      <c r="I91" s="246" t="str">
        <f>F91</f>
        <v/>
      </c>
      <c r="K91" s="232"/>
      <c r="L91" s="232"/>
      <c r="M91" s="232"/>
    </row>
    <row r="92" spans="1:13" s="233" customFormat="1" ht="10" customHeight="1" x14ac:dyDescent="0.35">
      <c r="A92" s="234"/>
      <c r="B92" s="244"/>
      <c r="C92" s="235"/>
      <c r="D92" s="237"/>
      <c r="E92" s="236"/>
      <c r="F92" s="247"/>
      <c r="G92" s="239"/>
      <c r="H92" s="231"/>
      <c r="I92" s="232"/>
      <c r="K92" s="232"/>
      <c r="L92" s="232"/>
      <c r="M92" s="232"/>
    </row>
    <row r="93" spans="1:13" s="233" customFormat="1" ht="28" customHeight="1" x14ac:dyDescent="0.35">
      <c r="A93" s="234"/>
      <c r="B93" s="248" t="s">
        <v>899</v>
      </c>
      <c r="C93" s="236"/>
      <c r="D93" s="249" t="s">
        <v>900</v>
      </c>
      <c r="E93" s="236"/>
      <c r="F93" s="245"/>
      <c r="G93" s="239"/>
      <c r="H93" s="231"/>
      <c r="I93" s="232"/>
      <c r="K93" s="232"/>
      <c r="L93" s="232"/>
      <c r="M93" s="232"/>
    </row>
    <row r="94" spans="1:13" s="233" customFormat="1" ht="28" customHeight="1" x14ac:dyDescent="0.35">
      <c r="A94" s="234"/>
      <c r="B94" s="248" t="s">
        <v>901</v>
      </c>
      <c r="C94" s="236"/>
      <c r="D94" s="249" t="s">
        <v>687</v>
      </c>
      <c r="E94" s="236"/>
      <c r="F94" s="245"/>
      <c r="G94" s="239"/>
      <c r="H94" s="231"/>
      <c r="I94" s="232"/>
      <c r="K94" s="232"/>
      <c r="L94" s="232"/>
      <c r="M94" s="232"/>
    </row>
    <row r="95" spans="1:13" s="233" customFormat="1" ht="28" customHeight="1" x14ac:dyDescent="0.35">
      <c r="A95" s="234"/>
      <c r="B95" s="248" t="s">
        <v>902</v>
      </c>
      <c r="C95" s="236"/>
      <c r="D95" s="249" t="s">
        <v>903</v>
      </c>
      <c r="E95" s="236"/>
      <c r="F95" s="245"/>
      <c r="G95" s="239"/>
      <c r="H95" s="231"/>
      <c r="I95" s="232"/>
      <c r="K95" s="232"/>
      <c r="L95" s="232"/>
      <c r="M95" s="232"/>
    </row>
    <row r="96" spans="1:13" s="233" customFormat="1" ht="28" customHeight="1" x14ac:dyDescent="0.35">
      <c r="A96" s="234"/>
      <c r="B96" s="248" t="s">
        <v>904</v>
      </c>
      <c r="C96" s="236"/>
      <c r="D96" s="249" t="s">
        <v>905</v>
      </c>
      <c r="E96" s="236"/>
      <c r="F96" s="245"/>
      <c r="G96" s="239"/>
      <c r="H96" s="231"/>
      <c r="I96" s="232"/>
      <c r="K96" s="232"/>
      <c r="L96" s="232"/>
      <c r="M96" s="232"/>
    </row>
    <row r="97" spans="1:13" s="233" customFormat="1" ht="28" customHeight="1" x14ac:dyDescent="0.35">
      <c r="A97" s="234"/>
      <c r="B97" s="248" t="s">
        <v>906</v>
      </c>
      <c r="C97" s="236"/>
      <c r="D97" s="249" t="s">
        <v>907</v>
      </c>
      <c r="E97" s="236"/>
      <c r="F97" s="245"/>
      <c r="G97" s="239"/>
      <c r="H97" s="231"/>
      <c r="I97" s="232"/>
      <c r="K97" s="232"/>
      <c r="L97" s="232"/>
      <c r="M97" s="232"/>
    </row>
    <row r="98" spans="1:13" s="233" customFormat="1" ht="10" customHeight="1" x14ac:dyDescent="0.35">
      <c r="A98" s="234"/>
      <c r="B98" s="240"/>
      <c r="C98" s="236"/>
      <c r="D98" s="237"/>
      <c r="E98" s="236"/>
      <c r="F98" s="247"/>
      <c r="G98" s="239"/>
      <c r="H98" s="231"/>
      <c r="I98" s="232"/>
      <c r="K98" s="232"/>
      <c r="L98" s="232"/>
      <c r="M98" s="232"/>
    </row>
    <row r="99" spans="1:13" s="233" customFormat="1" ht="28" customHeight="1" x14ac:dyDescent="0.35">
      <c r="A99" s="234"/>
      <c r="B99" s="244" t="s">
        <v>908</v>
      </c>
      <c r="C99" s="235"/>
      <c r="D99" s="235" t="s">
        <v>909</v>
      </c>
      <c r="E99" s="236"/>
      <c r="F99" s="245" t="str">
        <f>IFERROR(ROUND(AVERAGE(F101:F104),0),"")</f>
        <v/>
      </c>
      <c r="G99" s="239"/>
      <c r="H99" s="231"/>
      <c r="I99" s="246" t="str">
        <f>F99</f>
        <v/>
      </c>
      <c r="K99" s="232"/>
      <c r="L99" s="232"/>
      <c r="M99" s="232"/>
    </row>
    <row r="100" spans="1:13" s="233" customFormat="1" ht="10" customHeight="1" x14ac:dyDescent="0.35">
      <c r="A100" s="234"/>
      <c r="B100" s="244"/>
      <c r="C100" s="235"/>
      <c r="D100" s="237"/>
      <c r="E100" s="236"/>
      <c r="F100" s="247"/>
      <c r="G100" s="239"/>
      <c r="H100" s="231"/>
      <c r="I100" s="232"/>
      <c r="K100" s="232"/>
      <c r="L100" s="232"/>
      <c r="M100" s="232"/>
    </row>
    <row r="101" spans="1:13" s="233" customFormat="1" ht="28" customHeight="1" x14ac:dyDescent="0.35">
      <c r="A101" s="234"/>
      <c r="B101" s="248" t="s">
        <v>910</v>
      </c>
      <c r="C101" s="236"/>
      <c r="D101" s="249" t="s">
        <v>911</v>
      </c>
      <c r="E101" s="236"/>
      <c r="F101" s="245"/>
      <c r="G101" s="239"/>
      <c r="H101" s="231"/>
      <c r="I101" s="232"/>
      <c r="K101" s="232"/>
      <c r="L101" s="232"/>
      <c r="M101" s="232"/>
    </row>
    <row r="102" spans="1:13" s="233" customFormat="1" ht="28" customHeight="1" x14ac:dyDescent="0.35">
      <c r="A102" s="234"/>
      <c r="B102" s="248" t="s">
        <v>912</v>
      </c>
      <c r="C102" s="236"/>
      <c r="D102" s="249" t="s">
        <v>913</v>
      </c>
      <c r="E102" s="236"/>
      <c r="F102" s="245"/>
      <c r="G102" s="239"/>
      <c r="H102" s="231"/>
      <c r="I102" s="232"/>
      <c r="K102" s="232"/>
      <c r="L102" s="232"/>
      <c r="M102" s="232"/>
    </row>
    <row r="103" spans="1:13" s="233" customFormat="1" ht="28" customHeight="1" x14ac:dyDescent="0.35">
      <c r="A103" s="234"/>
      <c r="B103" s="248" t="s">
        <v>914</v>
      </c>
      <c r="C103" s="236"/>
      <c r="D103" s="249" t="s">
        <v>915</v>
      </c>
      <c r="E103" s="236"/>
      <c r="F103" s="245"/>
      <c r="G103" s="239"/>
      <c r="H103" s="231"/>
      <c r="I103" s="232"/>
      <c r="K103" s="232"/>
      <c r="L103" s="232"/>
      <c r="M103" s="232"/>
    </row>
    <row r="104" spans="1:13" s="233" customFormat="1" ht="28" customHeight="1" x14ac:dyDescent="0.35">
      <c r="A104" s="234"/>
      <c r="B104" s="248" t="s">
        <v>916</v>
      </c>
      <c r="C104" s="236"/>
      <c r="D104" s="249" t="s">
        <v>917</v>
      </c>
      <c r="E104" s="236"/>
      <c r="F104" s="245"/>
      <c r="G104" s="239"/>
      <c r="H104" s="231"/>
      <c r="I104" s="232"/>
      <c r="K104" s="232"/>
      <c r="L104" s="232"/>
      <c r="M104" s="232"/>
    </row>
    <row r="105" spans="1:13" s="233" customFormat="1" ht="10" customHeight="1" x14ac:dyDescent="0.35">
      <c r="A105" s="234"/>
      <c r="B105" s="240"/>
      <c r="C105" s="236"/>
      <c r="D105" s="237"/>
      <c r="E105" s="236"/>
      <c r="F105" s="247"/>
      <c r="G105" s="239"/>
      <c r="H105" s="231"/>
      <c r="I105" s="232"/>
      <c r="K105" s="232"/>
      <c r="L105" s="232"/>
      <c r="M105" s="232"/>
    </row>
    <row r="106" spans="1:13" s="233" customFormat="1" ht="28" customHeight="1" x14ac:dyDescent="0.35">
      <c r="A106" s="234"/>
      <c r="B106" s="244" t="s">
        <v>918</v>
      </c>
      <c r="C106" s="235"/>
      <c r="D106" s="235" t="s">
        <v>696</v>
      </c>
      <c r="E106" s="236"/>
      <c r="F106" s="245" t="str">
        <f>IFERROR(ROUND(AVERAGE(F108:F112),0),"")</f>
        <v/>
      </c>
      <c r="G106" s="239"/>
      <c r="H106" s="231"/>
      <c r="I106" s="246" t="str">
        <f>F106</f>
        <v/>
      </c>
      <c r="K106" s="232"/>
      <c r="L106" s="232"/>
      <c r="M106" s="232"/>
    </row>
    <row r="107" spans="1:13" s="233" customFormat="1" ht="10" customHeight="1" x14ac:dyDescent="0.35">
      <c r="A107" s="234"/>
      <c r="B107" s="244"/>
      <c r="C107" s="235"/>
      <c r="D107" s="237"/>
      <c r="E107" s="236"/>
      <c r="F107" s="247"/>
      <c r="G107" s="239"/>
      <c r="H107" s="231"/>
      <c r="I107" s="232"/>
      <c r="K107" s="232"/>
      <c r="L107" s="232"/>
      <c r="M107" s="232"/>
    </row>
    <row r="108" spans="1:13" s="233" customFormat="1" ht="28" customHeight="1" x14ac:dyDescent="0.35">
      <c r="A108" s="234"/>
      <c r="B108" s="248" t="s">
        <v>919</v>
      </c>
      <c r="C108" s="236"/>
      <c r="D108" s="249" t="s">
        <v>920</v>
      </c>
      <c r="E108" s="236"/>
      <c r="F108" s="245"/>
      <c r="G108" s="239"/>
      <c r="H108" s="231"/>
      <c r="I108" s="232"/>
      <c r="K108" s="232"/>
      <c r="L108" s="232"/>
      <c r="M108" s="232"/>
    </row>
    <row r="109" spans="1:13" s="233" customFormat="1" ht="28" customHeight="1" x14ac:dyDescent="0.35">
      <c r="A109" s="234"/>
      <c r="B109" s="248" t="s">
        <v>921</v>
      </c>
      <c r="C109" s="236"/>
      <c r="D109" s="249" t="s">
        <v>698</v>
      </c>
      <c r="E109" s="236"/>
      <c r="F109" s="245"/>
      <c r="G109" s="239"/>
      <c r="H109" s="231"/>
      <c r="I109" s="232"/>
      <c r="K109" s="232"/>
      <c r="L109" s="232"/>
      <c r="M109" s="232"/>
    </row>
    <row r="110" spans="1:13" s="233" customFormat="1" ht="28" customHeight="1" x14ac:dyDescent="0.35">
      <c r="A110" s="234"/>
      <c r="B110" s="248" t="s">
        <v>922</v>
      </c>
      <c r="C110" s="236"/>
      <c r="D110" s="249" t="s">
        <v>923</v>
      </c>
      <c r="E110" s="236"/>
      <c r="F110" s="245"/>
      <c r="G110" s="239"/>
      <c r="H110" s="231"/>
      <c r="I110" s="232"/>
      <c r="K110" s="232"/>
      <c r="L110" s="232"/>
      <c r="M110" s="232"/>
    </row>
    <row r="111" spans="1:13" s="233" customFormat="1" ht="28" customHeight="1" x14ac:dyDescent="0.35">
      <c r="A111" s="234"/>
      <c r="B111" s="248" t="s">
        <v>924</v>
      </c>
      <c r="C111" s="236"/>
      <c r="D111" s="249" t="s">
        <v>925</v>
      </c>
      <c r="E111" s="236"/>
      <c r="F111" s="245"/>
      <c r="G111" s="239"/>
      <c r="H111" s="231"/>
      <c r="I111" s="232"/>
      <c r="K111" s="232"/>
      <c r="L111" s="232"/>
      <c r="M111" s="232"/>
    </row>
    <row r="112" spans="1:13" s="233" customFormat="1" ht="28" customHeight="1" x14ac:dyDescent="0.35">
      <c r="A112" s="234"/>
      <c r="B112" s="248" t="s">
        <v>926</v>
      </c>
      <c r="C112" s="236"/>
      <c r="D112" s="249" t="s">
        <v>927</v>
      </c>
      <c r="E112" s="236"/>
      <c r="F112" s="245"/>
      <c r="G112" s="239"/>
      <c r="H112" s="231"/>
      <c r="I112" s="232"/>
      <c r="K112" s="232"/>
      <c r="L112" s="232"/>
      <c r="M112" s="232"/>
    </row>
    <row r="113" spans="1:13" s="233" customFormat="1" ht="10" customHeight="1" x14ac:dyDescent="0.35">
      <c r="A113" s="234"/>
      <c r="B113" s="240"/>
      <c r="C113" s="236"/>
      <c r="D113" s="237"/>
      <c r="E113" s="236"/>
      <c r="F113" s="247"/>
      <c r="G113" s="239"/>
      <c r="H113" s="231"/>
      <c r="I113" s="232"/>
      <c r="K113" s="232"/>
      <c r="L113" s="232"/>
      <c r="M113" s="232"/>
    </row>
    <row r="114" spans="1:13" s="233" customFormat="1" ht="28" customHeight="1" x14ac:dyDescent="0.35">
      <c r="A114" s="234"/>
      <c r="B114" s="244" t="s">
        <v>928</v>
      </c>
      <c r="C114" s="235"/>
      <c r="D114" s="235" t="s">
        <v>702</v>
      </c>
      <c r="E114" s="236"/>
      <c r="F114" s="245" t="str">
        <f>IFERROR(ROUND(AVERAGE(F116:F120),0),"")</f>
        <v/>
      </c>
      <c r="G114" s="239"/>
      <c r="H114" s="231"/>
      <c r="I114" s="246" t="str">
        <f>F114</f>
        <v/>
      </c>
      <c r="K114" s="232"/>
      <c r="L114" s="232"/>
      <c r="M114" s="232"/>
    </row>
    <row r="115" spans="1:13" s="233" customFormat="1" ht="10" customHeight="1" x14ac:dyDescent="0.35">
      <c r="A115" s="234"/>
      <c r="B115" s="244"/>
      <c r="C115" s="235"/>
      <c r="D115" s="237"/>
      <c r="E115" s="236"/>
      <c r="F115" s="247"/>
      <c r="G115" s="239"/>
      <c r="H115" s="231"/>
      <c r="I115" s="232"/>
      <c r="K115" s="232"/>
      <c r="L115" s="232"/>
      <c r="M115" s="232"/>
    </row>
    <row r="116" spans="1:13" s="233" customFormat="1" ht="28" customHeight="1" x14ac:dyDescent="0.35">
      <c r="A116" s="234"/>
      <c r="B116" s="248" t="s">
        <v>929</v>
      </c>
      <c r="C116" s="236"/>
      <c r="D116" s="249" t="s">
        <v>930</v>
      </c>
      <c r="E116" s="236"/>
      <c r="F116" s="245"/>
      <c r="G116" s="239"/>
      <c r="H116" s="231"/>
      <c r="I116" s="232"/>
      <c r="K116" s="232"/>
      <c r="L116" s="232"/>
      <c r="M116" s="232"/>
    </row>
    <row r="117" spans="1:13" s="233" customFormat="1" ht="28" customHeight="1" x14ac:dyDescent="0.35">
      <c r="A117" s="234"/>
      <c r="B117" s="248" t="s">
        <v>931</v>
      </c>
      <c r="C117" s="236"/>
      <c r="D117" s="249" t="s">
        <v>932</v>
      </c>
      <c r="E117" s="236"/>
      <c r="F117" s="245"/>
      <c r="G117" s="239"/>
      <c r="H117" s="231"/>
      <c r="I117" s="232"/>
      <c r="K117" s="232"/>
      <c r="L117" s="232"/>
      <c r="M117" s="232"/>
    </row>
    <row r="118" spans="1:13" s="233" customFormat="1" ht="28" customHeight="1" x14ac:dyDescent="0.35">
      <c r="A118" s="234"/>
      <c r="B118" s="248" t="s">
        <v>933</v>
      </c>
      <c r="C118" s="236"/>
      <c r="D118" s="249" t="s">
        <v>934</v>
      </c>
      <c r="E118" s="236"/>
      <c r="F118" s="245"/>
      <c r="G118" s="239"/>
      <c r="H118" s="231"/>
      <c r="I118" s="232"/>
      <c r="K118" s="232"/>
      <c r="L118" s="232"/>
      <c r="M118" s="232"/>
    </row>
    <row r="119" spans="1:13" s="233" customFormat="1" ht="28" customHeight="1" x14ac:dyDescent="0.35">
      <c r="A119" s="234"/>
      <c r="B119" s="248" t="s">
        <v>935</v>
      </c>
      <c r="C119" s="236"/>
      <c r="D119" s="249" t="s">
        <v>706</v>
      </c>
      <c r="E119" s="236"/>
      <c r="F119" s="245"/>
      <c r="G119" s="239"/>
      <c r="H119" s="231"/>
      <c r="I119" s="232"/>
      <c r="K119" s="232"/>
      <c r="L119" s="232"/>
      <c r="M119" s="232"/>
    </row>
    <row r="120" spans="1:13" s="233" customFormat="1" ht="28" customHeight="1" x14ac:dyDescent="0.35">
      <c r="A120" s="234"/>
      <c r="B120" s="248" t="s">
        <v>936</v>
      </c>
      <c r="C120" s="236"/>
      <c r="D120" s="249" t="s">
        <v>937</v>
      </c>
      <c r="E120" s="236"/>
      <c r="F120" s="245"/>
      <c r="G120" s="239"/>
      <c r="H120" s="231"/>
      <c r="I120" s="232"/>
      <c r="K120" s="232"/>
      <c r="L120" s="232"/>
      <c r="M120" s="232"/>
    </row>
    <row r="121" spans="1:13" s="233" customFormat="1" ht="10" customHeight="1" x14ac:dyDescent="0.35">
      <c r="A121" s="234"/>
      <c r="B121" s="240"/>
      <c r="C121" s="236"/>
      <c r="D121" s="237"/>
      <c r="E121" s="236"/>
      <c r="F121" s="247"/>
      <c r="G121" s="239"/>
      <c r="H121" s="231"/>
      <c r="I121" s="232"/>
      <c r="K121" s="232"/>
      <c r="L121" s="232"/>
      <c r="M121" s="232"/>
    </row>
    <row r="122" spans="1:13" s="233" customFormat="1" ht="28" customHeight="1" x14ac:dyDescent="0.35">
      <c r="A122" s="234"/>
      <c r="B122" s="244" t="s">
        <v>938</v>
      </c>
      <c r="C122" s="235"/>
      <c r="D122" s="235" t="s">
        <v>939</v>
      </c>
      <c r="E122" s="236"/>
      <c r="F122" s="245" t="str">
        <f>IFERROR(ROUND(AVERAGE(F124:F128),0),"")</f>
        <v/>
      </c>
      <c r="G122" s="239"/>
      <c r="H122" s="231"/>
      <c r="I122" s="246" t="str">
        <f>F122</f>
        <v/>
      </c>
      <c r="K122" s="232"/>
      <c r="L122" s="232"/>
      <c r="M122" s="232"/>
    </row>
    <row r="123" spans="1:13" s="233" customFormat="1" ht="10" customHeight="1" x14ac:dyDescent="0.35">
      <c r="A123" s="234"/>
      <c r="B123" s="244"/>
      <c r="C123" s="235"/>
      <c r="D123" s="237"/>
      <c r="E123" s="236"/>
      <c r="F123" s="247"/>
      <c r="G123" s="239"/>
      <c r="H123" s="231"/>
      <c r="I123" s="232"/>
      <c r="K123" s="232"/>
      <c r="L123" s="232"/>
      <c r="M123" s="232"/>
    </row>
    <row r="124" spans="1:13" s="233" customFormat="1" ht="28" customHeight="1" x14ac:dyDescent="0.35">
      <c r="A124" s="234"/>
      <c r="B124" s="248" t="s">
        <v>940</v>
      </c>
      <c r="C124" s="236"/>
      <c r="D124" s="249" t="s">
        <v>941</v>
      </c>
      <c r="E124" s="236"/>
      <c r="F124" s="245"/>
      <c r="G124" s="239"/>
      <c r="H124" s="231"/>
      <c r="I124" s="232"/>
      <c r="K124" s="232"/>
      <c r="L124" s="232"/>
      <c r="M124" s="232"/>
    </row>
    <row r="125" spans="1:13" s="233" customFormat="1" ht="28" customHeight="1" x14ac:dyDescent="0.35">
      <c r="A125" s="234"/>
      <c r="B125" s="248" t="s">
        <v>942</v>
      </c>
      <c r="C125" s="236"/>
      <c r="D125" s="249" t="s">
        <v>943</v>
      </c>
      <c r="E125" s="236"/>
      <c r="F125" s="245"/>
      <c r="G125" s="239"/>
      <c r="H125" s="231"/>
      <c r="I125" s="232"/>
      <c r="K125" s="232"/>
      <c r="L125" s="232"/>
      <c r="M125" s="232"/>
    </row>
    <row r="126" spans="1:13" s="233" customFormat="1" ht="28" customHeight="1" x14ac:dyDescent="0.35">
      <c r="A126" s="234"/>
      <c r="B126" s="248" t="s">
        <v>944</v>
      </c>
      <c r="C126" s="236"/>
      <c r="D126" s="249" t="s">
        <v>945</v>
      </c>
      <c r="E126" s="236"/>
      <c r="F126" s="245"/>
      <c r="G126" s="239"/>
      <c r="H126" s="231"/>
      <c r="I126" s="232"/>
      <c r="K126" s="232"/>
      <c r="L126" s="232"/>
      <c r="M126" s="232"/>
    </row>
    <row r="127" spans="1:13" s="233" customFormat="1" ht="28" customHeight="1" x14ac:dyDescent="0.35">
      <c r="A127" s="234"/>
      <c r="B127" s="248" t="s">
        <v>946</v>
      </c>
      <c r="C127" s="236"/>
      <c r="D127" s="249" t="s">
        <v>947</v>
      </c>
      <c r="E127" s="236"/>
      <c r="F127" s="245"/>
      <c r="G127" s="239"/>
      <c r="H127" s="231"/>
      <c r="I127" s="232"/>
      <c r="K127" s="232"/>
      <c r="L127" s="232"/>
      <c r="M127" s="232"/>
    </row>
    <row r="128" spans="1:13" s="233" customFormat="1" ht="28" customHeight="1" x14ac:dyDescent="0.35">
      <c r="A128" s="234"/>
      <c r="B128" s="248" t="s">
        <v>948</v>
      </c>
      <c r="C128" s="236"/>
      <c r="D128" s="249" t="s">
        <v>949</v>
      </c>
      <c r="E128" s="236"/>
      <c r="F128" s="245"/>
      <c r="G128" s="239"/>
      <c r="H128" s="231"/>
      <c r="I128" s="232"/>
      <c r="K128" s="232"/>
      <c r="L128" s="232"/>
      <c r="M128" s="232"/>
    </row>
    <row r="129" spans="1:13" s="233" customFormat="1" ht="10" customHeight="1" x14ac:dyDescent="0.35">
      <c r="A129" s="234"/>
      <c r="B129" s="240"/>
      <c r="C129" s="236"/>
      <c r="D129" s="237"/>
      <c r="E129" s="236"/>
      <c r="F129" s="238"/>
      <c r="G129" s="239"/>
      <c r="H129" s="231"/>
      <c r="I129" s="232"/>
      <c r="K129" s="232"/>
      <c r="L129" s="232"/>
      <c r="M129" s="232"/>
    </row>
    <row r="130" spans="1:13" s="233" customFormat="1" ht="18" customHeight="1" x14ac:dyDescent="0.35">
      <c r="A130" s="234"/>
      <c r="B130" s="241" t="s">
        <v>950</v>
      </c>
      <c r="C130" s="242"/>
      <c r="D130" s="242" t="s">
        <v>714</v>
      </c>
      <c r="E130" s="236"/>
      <c r="F130" s="238"/>
      <c r="G130" s="239"/>
      <c r="H130" s="231"/>
      <c r="I130" s="232"/>
      <c r="K130" s="232"/>
      <c r="L130" s="232"/>
      <c r="M130" s="232"/>
    </row>
    <row r="131" spans="1:13" s="233" customFormat="1" ht="28" customHeight="1" x14ac:dyDescent="0.35">
      <c r="A131" s="234"/>
      <c r="B131" s="244" t="s">
        <v>951</v>
      </c>
      <c r="C131" s="235"/>
      <c r="D131" s="235" t="s">
        <v>211</v>
      </c>
      <c r="E131" s="236"/>
      <c r="F131" s="245" t="str">
        <f>IFERROR(ROUND(AVERAGE(F133:F137),0),"")</f>
        <v/>
      </c>
      <c r="G131" s="239"/>
      <c r="H131" s="231"/>
      <c r="I131" s="246" t="str">
        <f>F131</f>
        <v/>
      </c>
      <c r="K131" s="232"/>
      <c r="L131" s="232"/>
      <c r="M131" s="232"/>
    </row>
    <row r="132" spans="1:13" s="233" customFormat="1" ht="10" customHeight="1" x14ac:dyDescent="0.35">
      <c r="A132" s="234"/>
      <c r="B132" s="244"/>
      <c r="C132" s="235"/>
      <c r="D132" s="237"/>
      <c r="E132" s="236"/>
      <c r="F132" s="238"/>
      <c r="G132" s="239"/>
      <c r="H132" s="231"/>
      <c r="I132" s="232"/>
      <c r="K132" s="232"/>
      <c r="L132" s="232"/>
      <c r="M132" s="232"/>
    </row>
    <row r="133" spans="1:13" s="233" customFormat="1" ht="28" customHeight="1" x14ac:dyDescent="0.35">
      <c r="A133" s="234"/>
      <c r="B133" s="248" t="s">
        <v>952</v>
      </c>
      <c r="C133" s="236"/>
      <c r="D133" s="249" t="s">
        <v>953</v>
      </c>
      <c r="E133" s="236"/>
      <c r="F133" s="245"/>
      <c r="G133" s="239"/>
      <c r="H133" s="231"/>
      <c r="I133" s="232"/>
      <c r="K133" s="232"/>
      <c r="L133" s="232"/>
      <c r="M133" s="232"/>
    </row>
    <row r="134" spans="1:13" s="233" customFormat="1" ht="28" customHeight="1" x14ac:dyDescent="0.35">
      <c r="A134" s="234"/>
      <c r="B134" s="248" t="s">
        <v>954</v>
      </c>
      <c r="C134" s="236"/>
      <c r="D134" s="249" t="s">
        <v>955</v>
      </c>
      <c r="E134" s="236"/>
      <c r="F134" s="245"/>
      <c r="G134" s="239"/>
      <c r="H134" s="231"/>
      <c r="I134" s="232"/>
      <c r="K134" s="232"/>
      <c r="L134" s="232"/>
      <c r="M134" s="232"/>
    </row>
    <row r="135" spans="1:13" s="233" customFormat="1" ht="28" customHeight="1" x14ac:dyDescent="0.35">
      <c r="A135" s="234"/>
      <c r="B135" s="248" t="s">
        <v>956</v>
      </c>
      <c r="C135" s="236"/>
      <c r="D135" s="249" t="s">
        <v>957</v>
      </c>
      <c r="E135" s="236"/>
      <c r="F135" s="245"/>
      <c r="G135" s="239"/>
      <c r="H135" s="231"/>
      <c r="I135" s="232"/>
      <c r="K135" s="232"/>
      <c r="L135" s="232"/>
      <c r="M135" s="232"/>
    </row>
    <row r="136" spans="1:13" s="233" customFormat="1" ht="28" customHeight="1" x14ac:dyDescent="0.35">
      <c r="A136" s="234"/>
      <c r="B136" s="248" t="s">
        <v>958</v>
      </c>
      <c r="C136" s="236"/>
      <c r="D136" s="249" t="s">
        <v>959</v>
      </c>
      <c r="E136" s="236"/>
      <c r="F136" s="245"/>
      <c r="G136" s="239"/>
      <c r="H136" s="231"/>
      <c r="I136" s="232"/>
      <c r="K136" s="232"/>
      <c r="L136" s="232"/>
      <c r="M136" s="232"/>
    </row>
    <row r="137" spans="1:13" s="233" customFormat="1" ht="28" customHeight="1" x14ac:dyDescent="0.35">
      <c r="A137" s="234"/>
      <c r="B137" s="248" t="s">
        <v>960</v>
      </c>
      <c r="C137" s="236"/>
      <c r="D137" s="249" t="s">
        <v>961</v>
      </c>
      <c r="E137" s="236"/>
      <c r="F137" s="245"/>
      <c r="G137" s="239"/>
      <c r="H137" s="231"/>
      <c r="I137" s="232"/>
      <c r="K137" s="232"/>
      <c r="L137" s="232"/>
      <c r="M137" s="232"/>
    </row>
    <row r="138" spans="1:13" s="233" customFormat="1" ht="10" customHeight="1" x14ac:dyDescent="0.35">
      <c r="A138" s="234"/>
      <c r="B138" s="240"/>
      <c r="C138" s="236"/>
      <c r="D138" s="237"/>
      <c r="E138" s="236"/>
      <c r="F138" s="238"/>
      <c r="G138" s="239"/>
      <c r="H138" s="231"/>
      <c r="I138" s="232"/>
      <c r="K138" s="232"/>
      <c r="L138" s="232"/>
      <c r="M138" s="232"/>
    </row>
    <row r="139" spans="1:13" s="233" customFormat="1" ht="28" customHeight="1" x14ac:dyDescent="0.35">
      <c r="A139" s="234"/>
      <c r="B139" s="244" t="s">
        <v>962</v>
      </c>
      <c r="C139" s="235"/>
      <c r="D139" s="235" t="s">
        <v>963</v>
      </c>
      <c r="E139" s="236"/>
      <c r="F139" s="245" t="str">
        <f>IFERROR(ROUND(AVERAGE(F141:F143),0),"")</f>
        <v/>
      </c>
      <c r="G139" s="239"/>
      <c r="H139" s="231"/>
      <c r="I139" s="246" t="str">
        <f>F139</f>
        <v/>
      </c>
      <c r="K139" s="232"/>
      <c r="L139" s="232"/>
      <c r="M139" s="232"/>
    </row>
    <row r="140" spans="1:13" s="233" customFormat="1" ht="10" customHeight="1" x14ac:dyDescent="0.35">
      <c r="A140" s="234"/>
      <c r="B140" s="244"/>
      <c r="C140" s="235"/>
      <c r="D140" s="237"/>
      <c r="E140" s="236"/>
      <c r="F140" s="238"/>
      <c r="G140" s="239"/>
      <c r="H140" s="231"/>
      <c r="I140" s="232"/>
      <c r="K140" s="232"/>
      <c r="L140" s="232"/>
      <c r="M140" s="232"/>
    </row>
    <row r="141" spans="1:13" s="233" customFormat="1" ht="28" customHeight="1" x14ac:dyDescent="0.35">
      <c r="A141" s="234"/>
      <c r="B141" s="248" t="s">
        <v>964</v>
      </c>
      <c r="C141" s="236"/>
      <c r="D141" s="249" t="s">
        <v>965</v>
      </c>
      <c r="E141" s="236"/>
      <c r="F141" s="245"/>
      <c r="G141" s="239"/>
      <c r="H141" s="231"/>
      <c r="I141" s="232"/>
      <c r="K141" s="232"/>
      <c r="L141" s="232"/>
      <c r="M141" s="232"/>
    </row>
    <row r="142" spans="1:13" s="233" customFormat="1" ht="28" customHeight="1" x14ac:dyDescent="0.35">
      <c r="A142" s="234"/>
      <c r="B142" s="248" t="s">
        <v>966</v>
      </c>
      <c r="C142" s="236"/>
      <c r="D142" s="249" t="s">
        <v>967</v>
      </c>
      <c r="E142" s="236"/>
      <c r="F142" s="245"/>
      <c r="G142" s="239"/>
      <c r="H142" s="231"/>
      <c r="I142" s="232"/>
      <c r="K142" s="232"/>
      <c r="L142" s="232"/>
      <c r="M142" s="232"/>
    </row>
    <row r="143" spans="1:13" s="233" customFormat="1" ht="28" customHeight="1" x14ac:dyDescent="0.35">
      <c r="A143" s="234"/>
      <c r="B143" s="248" t="s">
        <v>968</v>
      </c>
      <c r="C143" s="236"/>
      <c r="D143" s="249" t="s">
        <v>969</v>
      </c>
      <c r="E143" s="236"/>
      <c r="F143" s="245"/>
      <c r="G143" s="239"/>
      <c r="H143" s="231"/>
      <c r="I143" s="232"/>
      <c r="K143" s="232"/>
      <c r="L143" s="232"/>
      <c r="M143" s="232"/>
    </row>
    <row r="144" spans="1:13" s="233" customFormat="1" ht="10" customHeight="1" x14ac:dyDescent="0.35">
      <c r="A144" s="234"/>
      <c r="B144" s="240"/>
      <c r="C144" s="236"/>
      <c r="D144" s="237"/>
      <c r="E144" s="236"/>
      <c r="F144" s="238"/>
      <c r="G144" s="239"/>
      <c r="H144" s="231"/>
      <c r="I144" s="232"/>
      <c r="K144" s="232"/>
      <c r="L144" s="232"/>
      <c r="M144" s="232"/>
    </row>
    <row r="145" spans="1:13" s="233" customFormat="1" ht="28" customHeight="1" x14ac:dyDescent="0.35">
      <c r="A145" s="234"/>
      <c r="B145" s="244" t="s">
        <v>970</v>
      </c>
      <c r="C145" s="235"/>
      <c r="D145" s="235" t="s">
        <v>725</v>
      </c>
      <c r="E145" s="236"/>
      <c r="F145" s="245" t="str">
        <f>IFERROR(ROUND(AVERAGE(F147:F150),0),"")</f>
        <v/>
      </c>
      <c r="G145" s="239"/>
      <c r="H145" s="231"/>
      <c r="I145" s="246" t="str">
        <f>F145</f>
        <v/>
      </c>
      <c r="K145" s="232"/>
      <c r="L145" s="232"/>
      <c r="M145" s="232"/>
    </row>
    <row r="146" spans="1:13" s="233" customFormat="1" ht="10" customHeight="1" x14ac:dyDescent="0.35">
      <c r="A146" s="234"/>
      <c r="B146" s="244"/>
      <c r="C146" s="235"/>
      <c r="D146" s="237"/>
      <c r="E146" s="236"/>
      <c r="F146" s="238"/>
      <c r="G146" s="239"/>
      <c r="H146" s="231"/>
      <c r="I146" s="232"/>
      <c r="K146" s="232"/>
      <c r="L146" s="232"/>
      <c r="M146" s="232"/>
    </row>
    <row r="147" spans="1:13" s="233" customFormat="1" ht="28" customHeight="1" x14ac:dyDescent="0.35">
      <c r="A147" s="234"/>
      <c r="B147" s="248" t="s">
        <v>971</v>
      </c>
      <c r="C147" s="236"/>
      <c r="D147" s="249" t="s">
        <v>972</v>
      </c>
      <c r="E147" s="236"/>
      <c r="F147" s="245"/>
      <c r="G147" s="239"/>
      <c r="H147" s="231"/>
      <c r="I147" s="232"/>
      <c r="K147" s="232"/>
      <c r="L147" s="232"/>
      <c r="M147" s="232"/>
    </row>
    <row r="148" spans="1:13" s="233" customFormat="1" ht="28" customHeight="1" x14ac:dyDescent="0.35">
      <c r="A148" s="234"/>
      <c r="B148" s="248" t="s">
        <v>973</v>
      </c>
      <c r="C148" s="236"/>
      <c r="D148" s="249" t="s">
        <v>974</v>
      </c>
      <c r="E148" s="236"/>
      <c r="F148" s="245"/>
      <c r="G148" s="239"/>
      <c r="H148" s="231"/>
      <c r="I148" s="232"/>
      <c r="K148" s="232"/>
      <c r="L148" s="232"/>
      <c r="M148" s="232"/>
    </row>
    <row r="149" spans="1:13" s="233" customFormat="1" ht="28" customHeight="1" x14ac:dyDescent="0.35">
      <c r="A149" s="234"/>
      <c r="B149" s="248" t="s">
        <v>975</v>
      </c>
      <c r="C149" s="236"/>
      <c r="D149" s="249" t="s">
        <v>976</v>
      </c>
      <c r="E149" s="236"/>
      <c r="F149" s="245"/>
      <c r="G149" s="239"/>
      <c r="H149" s="231"/>
      <c r="I149" s="232"/>
      <c r="K149" s="232"/>
      <c r="L149" s="232"/>
      <c r="M149" s="232"/>
    </row>
    <row r="150" spans="1:13" s="233" customFormat="1" ht="28" customHeight="1" x14ac:dyDescent="0.35">
      <c r="A150" s="234"/>
      <c r="B150" s="248" t="s">
        <v>977</v>
      </c>
      <c r="C150" s="236"/>
      <c r="D150" s="249" t="s">
        <v>729</v>
      </c>
      <c r="E150" s="236"/>
      <c r="F150" s="245"/>
      <c r="G150" s="239"/>
      <c r="H150" s="231"/>
      <c r="I150" s="232"/>
      <c r="K150" s="232"/>
      <c r="L150" s="232"/>
      <c r="M150" s="232"/>
    </row>
    <row r="151" spans="1:13" s="233" customFormat="1" ht="10" customHeight="1" x14ac:dyDescent="0.35">
      <c r="A151" s="234"/>
      <c r="B151" s="240"/>
      <c r="C151" s="236"/>
      <c r="D151" s="237"/>
      <c r="E151" s="236"/>
      <c r="F151" s="238"/>
      <c r="G151" s="239"/>
      <c r="H151" s="231"/>
      <c r="I151" s="232"/>
      <c r="K151" s="232"/>
      <c r="L151" s="232"/>
      <c r="M151" s="232"/>
    </row>
    <row r="152" spans="1:13" s="233" customFormat="1" ht="28" customHeight="1" x14ac:dyDescent="0.35">
      <c r="A152" s="234"/>
      <c r="B152" s="244" t="s">
        <v>978</v>
      </c>
      <c r="C152" s="235"/>
      <c r="D152" s="235" t="s">
        <v>730</v>
      </c>
      <c r="E152" s="236"/>
      <c r="F152" s="245" t="str">
        <f>IFERROR(ROUND(AVERAGE(F154:F158),0),"")</f>
        <v/>
      </c>
      <c r="G152" s="239"/>
      <c r="H152" s="231"/>
      <c r="I152" s="246" t="str">
        <f>F152</f>
        <v/>
      </c>
      <c r="K152" s="232"/>
      <c r="L152" s="232"/>
      <c r="M152" s="232"/>
    </row>
    <row r="153" spans="1:13" s="233" customFormat="1" ht="10" customHeight="1" x14ac:dyDescent="0.35">
      <c r="A153" s="234"/>
      <c r="B153" s="244"/>
      <c r="C153" s="235"/>
      <c r="D153" s="237"/>
      <c r="E153" s="236"/>
      <c r="F153" s="238"/>
      <c r="G153" s="239"/>
      <c r="H153" s="231"/>
      <c r="I153" s="232"/>
      <c r="K153" s="232"/>
      <c r="L153" s="232"/>
      <c r="M153" s="232"/>
    </row>
    <row r="154" spans="1:13" s="233" customFormat="1" ht="28" customHeight="1" x14ac:dyDescent="0.35">
      <c r="A154" s="234"/>
      <c r="B154" s="248" t="s">
        <v>979</v>
      </c>
      <c r="C154" s="236"/>
      <c r="D154" s="249" t="s">
        <v>980</v>
      </c>
      <c r="E154" s="236"/>
      <c r="F154" s="245"/>
      <c r="G154" s="239"/>
      <c r="H154" s="231"/>
      <c r="I154" s="232"/>
      <c r="K154" s="232"/>
      <c r="L154" s="232"/>
      <c r="M154" s="232"/>
    </row>
    <row r="155" spans="1:13" s="233" customFormat="1" ht="28" customHeight="1" x14ac:dyDescent="0.35">
      <c r="A155" s="234"/>
      <c r="B155" s="248" t="s">
        <v>981</v>
      </c>
      <c r="C155" s="236"/>
      <c r="D155" s="249" t="s">
        <v>982</v>
      </c>
      <c r="E155" s="236"/>
      <c r="F155" s="245"/>
      <c r="G155" s="239"/>
      <c r="H155" s="231"/>
      <c r="I155" s="232"/>
      <c r="K155" s="232"/>
      <c r="L155" s="232"/>
      <c r="M155" s="232"/>
    </row>
    <row r="156" spans="1:13" s="233" customFormat="1" ht="28" customHeight="1" x14ac:dyDescent="0.35">
      <c r="A156" s="234"/>
      <c r="B156" s="248" t="s">
        <v>983</v>
      </c>
      <c r="C156" s="236"/>
      <c r="D156" s="279" t="s">
        <v>984</v>
      </c>
      <c r="E156" s="236"/>
      <c r="F156" s="245"/>
      <c r="G156" s="239"/>
      <c r="H156" s="231"/>
      <c r="I156" s="232"/>
      <c r="K156" s="232"/>
      <c r="L156" s="232"/>
      <c r="M156" s="232"/>
    </row>
    <row r="157" spans="1:13" s="233" customFormat="1" ht="28" customHeight="1" x14ac:dyDescent="0.35">
      <c r="A157" s="234"/>
      <c r="B157" s="248" t="s">
        <v>985</v>
      </c>
      <c r="C157" s="236"/>
      <c r="D157" s="249" t="s">
        <v>986</v>
      </c>
      <c r="E157" s="236"/>
      <c r="F157" s="245"/>
      <c r="G157" s="239"/>
      <c r="H157" s="231"/>
      <c r="I157" s="232"/>
      <c r="K157" s="232"/>
      <c r="L157" s="232"/>
      <c r="M157" s="232"/>
    </row>
    <row r="158" spans="1:13" s="233" customFormat="1" ht="28" customHeight="1" x14ac:dyDescent="0.35">
      <c r="A158" s="234"/>
      <c r="B158" s="248" t="s">
        <v>987</v>
      </c>
      <c r="C158" s="236"/>
      <c r="D158" s="249" t="s">
        <v>988</v>
      </c>
      <c r="E158" s="236"/>
      <c r="F158" s="245"/>
      <c r="G158" s="239"/>
      <c r="H158" s="231"/>
      <c r="I158" s="232"/>
      <c r="K158" s="232"/>
      <c r="L158" s="232"/>
      <c r="M158" s="232"/>
    </row>
    <row r="159" spans="1:13" s="233" customFormat="1" ht="10" customHeight="1" x14ac:dyDescent="0.35">
      <c r="A159" s="234"/>
      <c r="B159" s="240"/>
      <c r="C159" s="236"/>
      <c r="D159" s="237"/>
      <c r="E159" s="236"/>
      <c r="F159" s="238"/>
      <c r="G159" s="239"/>
      <c r="H159" s="231"/>
      <c r="I159" s="232"/>
      <c r="K159" s="232"/>
      <c r="L159" s="232"/>
      <c r="M159" s="232"/>
    </row>
    <row r="160" spans="1:13" s="233" customFormat="1" ht="28" customHeight="1" x14ac:dyDescent="0.35">
      <c r="A160" s="234"/>
      <c r="B160" s="244" t="s">
        <v>989</v>
      </c>
      <c r="C160" s="235"/>
      <c r="D160" s="235" t="s">
        <v>990</v>
      </c>
      <c r="E160" s="236"/>
      <c r="F160" s="245" t="str">
        <f>IFERROR(ROUND(AVERAGE(F162:F165),0),"")</f>
        <v/>
      </c>
      <c r="G160" s="239"/>
      <c r="H160" s="231"/>
      <c r="I160" s="246" t="str">
        <f>F160</f>
        <v/>
      </c>
      <c r="K160" s="232"/>
      <c r="L160" s="232"/>
      <c r="M160" s="232"/>
    </row>
    <row r="161" spans="1:13" s="233" customFormat="1" ht="10" customHeight="1" x14ac:dyDescent="0.35">
      <c r="A161" s="234"/>
      <c r="B161" s="244"/>
      <c r="C161" s="235"/>
      <c r="D161" s="237"/>
      <c r="E161" s="236"/>
      <c r="F161" s="238"/>
      <c r="G161" s="239"/>
      <c r="H161" s="231"/>
      <c r="I161" s="232"/>
      <c r="K161" s="232"/>
      <c r="L161" s="232"/>
      <c r="M161" s="232"/>
    </row>
    <row r="162" spans="1:13" s="233" customFormat="1" ht="28" customHeight="1" x14ac:dyDescent="0.35">
      <c r="A162" s="234"/>
      <c r="B162" s="248" t="s">
        <v>991</v>
      </c>
      <c r="C162" s="236"/>
      <c r="D162" s="249" t="s">
        <v>737</v>
      </c>
      <c r="E162" s="236"/>
      <c r="F162" s="245"/>
      <c r="G162" s="239"/>
      <c r="H162" s="231"/>
      <c r="I162" s="232"/>
      <c r="K162" s="232"/>
      <c r="L162" s="232"/>
      <c r="M162" s="232"/>
    </row>
    <row r="163" spans="1:13" s="233" customFormat="1" ht="28" customHeight="1" x14ac:dyDescent="0.35">
      <c r="A163" s="234"/>
      <c r="B163" s="248" t="s">
        <v>992</v>
      </c>
      <c r="C163" s="236"/>
      <c r="D163" s="249" t="s">
        <v>993</v>
      </c>
      <c r="E163" s="236"/>
      <c r="F163" s="245"/>
      <c r="G163" s="239"/>
      <c r="H163" s="231"/>
      <c r="I163" s="232"/>
      <c r="K163" s="232"/>
      <c r="L163" s="232"/>
      <c r="M163" s="232"/>
    </row>
    <row r="164" spans="1:13" s="233" customFormat="1" ht="28" customHeight="1" x14ac:dyDescent="0.35">
      <c r="A164" s="234"/>
      <c r="B164" s="248" t="s">
        <v>994</v>
      </c>
      <c r="C164" s="236"/>
      <c r="D164" s="249" t="s">
        <v>739</v>
      </c>
      <c r="E164" s="236"/>
      <c r="F164" s="245"/>
      <c r="G164" s="239"/>
      <c r="H164" s="231"/>
      <c r="I164" s="232"/>
      <c r="K164" s="232"/>
      <c r="L164" s="232"/>
      <c r="M164" s="232"/>
    </row>
    <row r="165" spans="1:13" s="233" customFormat="1" ht="28" customHeight="1" x14ac:dyDescent="0.35">
      <c r="A165" s="234"/>
      <c r="B165" s="248" t="s">
        <v>995</v>
      </c>
      <c r="C165" s="236"/>
      <c r="D165" s="249" t="s">
        <v>996</v>
      </c>
      <c r="E165" s="236"/>
      <c r="F165" s="245"/>
      <c r="G165" s="239"/>
      <c r="H165" s="231"/>
      <c r="I165" s="232"/>
      <c r="K165" s="232"/>
      <c r="L165" s="232"/>
      <c r="M165" s="232"/>
    </row>
    <row r="166" spans="1:13" s="233" customFormat="1" ht="10" customHeight="1" x14ac:dyDescent="0.35">
      <c r="A166" s="234"/>
      <c r="B166" s="240"/>
      <c r="C166" s="236"/>
      <c r="D166" s="237"/>
      <c r="E166" s="236"/>
      <c r="F166" s="238"/>
      <c r="G166" s="239"/>
      <c r="H166" s="231"/>
      <c r="I166" s="232"/>
      <c r="K166" s="232"/>
      <c r="L166" s="232"/>
      <c r="M166" s="232"/>
    </row>
    <row r="167" spans="1:13" s="233" customFormat="1" ht="28" customHeight="1" x14ac:dyDescent="0.35">
      <c r="A167" s="234"/>
      <c r="B167" s="244" t="s">
        <v>997</v>
      </c>
      <c r="C167" s="235"/>
      <c r="D167" s="235" t="s">
        <v>741</v>
      </c>
      <c r="E167" s="236"/>
      <c r="F167" s="245" t="str">
        <f>IFERROR(ROUND(AVERAGE(F169:F173),0),"")</f>
        <v/>
      </c>
      <c r="G167" s="239"/>
      <c r="H167" s="231"/>
      <c r="I167" s="246" t="str">
        <f>F167</f>
        <v/>
      </c>
      <c r="K167" s="232"/>
      <c r="L167" s="232"/>
      <c r="M167" s="232"/>
    </row>
    <row r="168" spans="1:13" s="233" customFormat="1" ht="10" customHeight="1" x14ac:dyDescent="0.35">
      <c r="A168" s="234"/>
      <c r="B168" s="244"/>
      <c r="C168" s="235"/>
      <c r="D168" s="237"/>
      <c r="E168" s="236"/>
      <c r="F168" s="238"/>
      <c r="G168" s="239"/>
      <c r="H168" s="231"/>
      <c r="I168" s="232"/>
      <c r="K168" s="232"/>
      <c r="L168" s="232"/>
      <c r="M168" s="232"/>
    </row>
    <row r="169" spans="1:13" s="233" customFormat="1" ht="28" customHeight="1" x14ac:dyDescent="0.35">
      <c r="A169" s="234"/>
      <c r="B169" s="248" t="s">
        <v>998</v>
      </c>
      <c r="C169" s="236"/>
      <c r="D169" s="249" t="s">
        <v>999</v>
      </c>
      <c r="E169" s="236"/>
      <c r="F169" s="245"/>
      <c r="G169" s="239"/>
      <c r="H169" s="231"/>
      <c r="I169" s="232"/>
      <c r="K169" s="232"/>
      <c r="L169" s="232"/>
      <c r="M169" s="232"/>
    </row>
    <row r="170" spans="1:13" s="233" customFormat="1" ht="28" customHeight="1" x14ac:dyDescent="0.35">
      <c r="A170" s="234"/>
      <c r="B170" s="248" t="s">
        <v>1000</v>
      </c>
      <c r="C170" s="236"/>
      <c r="D170" s="249" t="s">
        <v>1001</v>
      </c>
      <c r="E170" s="236"/>
      <c r="F170" s="245"/>
      <c r="G170" s="239"/>
      <c r="H170" s="231"/>
      <c r="I170" s="232"/>
      <c r="K170" s="232"/>
      <c r="L170" s="232"/>
      <c r="M170" s="232"/>
    </row>
    <row r="171" spans="1:13" s="233" customFormat="1" ht="28" customHeight="1" x14ac:dyDescent="0.35">
      <c r="A171" s="234"/>
      <c r="B171" s="248" t="s">
        <v>1002</v>
      </c>
      <c r="C171" s="236"/>
      <c r="D171" s="249" t="s">
        <v>1003</v>
      </c>
      <c r="E171" s="236"/>
      <c r="F171" s="245"/>
      <c r="G171" s="239"/>
      <c r="H171" s="231"/>
      <c r="I171" s="232"/>
      <c r="K171" s="232"/>
      <c r="L171" s="232"/>
      <c r="M171" s="232"/>
    </row>
    <row r="172" spans="1:13" s="233" customFormat="1" ht="28" customHeight="1" x14ac:dyDescent="0.35">
      <c r="A172" s="234"/>
      <c r="B172" s="248" t="s">
        <v>1004</v>
      </c>
      <c r="C172" s="236"/>
      <c r="D172" s="249" t="s">
        <v>1005</v>
      </c>
      <c r="E172" s="236"/>
      <c r="F172" s="245"/>
      <c r="G172" s="239"/>
      <c r="H172" s="231"/>
      <c r="I172" s="232"/>
      <c r="K172" s="232"/>
      <c r="L172" s="232"/>
      <c r="M172" s="232"/>
    </row>
    <row r="173" spans="1:13" s="233" customFormat="1" ht="28" customHeight="1" x14ac:dyDescent="0.35">
      <c r="A173" s="234"/>
      <c r="B173" s="248" t="s">
        <v>1006</v>
      </c>
      <c r="C173" s="236"/>
      <c r="D173" s="249" t="s">
        <v>1007</v>
      </c>
      <c r="E173" s="236"/>
      <c r="F173" s="245"/>
      <c r="G173" s="239"/>
      <c r="H173" s="231"/>
      <c r="I173" s="232"/>
      <c r="K173" s="232"/>
      <c r="L173" s="232"/>
      <c r="M173" s="232"/>
    </row>
    <row r="174" spans="1:13" s="233" customFormat="1" ht="10" customHeight="1" x14ac:dyDescent="0.35">
      <c r="A174" s="234"/>
      <c r="B174" s="240"/>
      <c r="C174" s="236"/>
      <c r="D174" s="237"/>
      <c r="E174" s="236"/>
      <c r="F174" s="238"/>
      <c r="G174" s="239"/>
      <c r="H174" s="231"/>
      <c r="I174" s="232"/>
      <c r="K174" s="232"/>
      <c r="L174" s="232"/>
      <c r="M174" s="232"/>
    </row>
    <row r="175" spans="1:13" s="233" customFormat="1" ht="28" customHeight="1" x14ac:dyDescent="0.35">
      <c r="A175" s="234"/>
      <c r="B175" s="244" t="s">
        <v>1008</v>
      </c>
      <c r="C175" s="235"/>
      <c r="D175" s="235" t="s">
        <v>747</v>
      </c>
      <c r="E175" s="236"/>
      <c r="F175" s="245" t="str">
        <f>IFERROR(ROUND(AVERAGE(F177:F181),0),"")</f>
        <v/>
      </c>
      <c r="G175" s="239"/>
      <c r="H175" s="231"/>
      <c r="I175" s="246" t="str">
        <f>F175</f>
        <v/>
      </c>
      <c r="K175" s="232"/>
      <c r="L175" s="232"/>
      <c r="M175" s="232"/>
    </row>
    <row r="176" spans="1:13" s="233" customFormat="1" ht="10" customHeight="1" x14ac:dyDescent="0.35">
      <c r="A176" s="234"/>
      <c r="B176" s="244"/>
      <c r="C176" s="235"/>
      <c r="D176" s="237"/>
      <c r="E176" s="236"/>
      <c r="F176" s="238"/>
      <c r="G176" s="239"/>
      <c r="H176" s="231"/>
      <c r="I176" s="232"/>
      <c r="K176" s="232"/>
      <c r="L176" s="232"/>
      <c r="M176" s="232"/>
    </row>
    <row r="177" spans="1:13" s="233" customFormat="1" ht="28" customHeight="1" x14ac:dyDescent="0.35">
      <c r="A177" s="234"/>
      <c r="B177" s="248" t="s">
        <v>1009</v>
      </c>
      <c r="C177" s="236"/>
      <c r="D177" s="249" t="s">
        <v>1010</v>
      </c>
      <c r="E177" s="236"/>
      <c r="F177" s="245"/>
      <c r="G177" s="239"/>
      <c r="H177" s="231"/>
      <c r="I177" s="232"/>
      <c r="K177" s="232"/>
      <c r="L177" s="232"/>
      <c r="M177" s="232"/>
    </row>
    <row r="178" spans="1:13" s="233" customFormat="1" ht="28" customHeight="1" x14ac:dyDescent="0.35">
      <c r="A178" s="234"/>
      <c r="B178" s="248" t="s">
        <v>1011</v>
      </c>
      <c r="C178" s="236"/>
      <c r="D178" s="249" t="s">
        <v>1012</v>
      </c>
      <c r="E178" s="236"/>
      <c r="F178" s="245"/>
      <c r="G178" s="239"/>
      <c r="H178" s="231"/>
      <c r="I178" s="232"/>
      <c r="K178" s="232"/>
      <c r="L178" s="232"/>
      <c r="M178" s="232"/>
    </row>
    <row r="179" spans="1:13" s="233" customFormat="1" ht="28" customHeight="1" x14ac:dyDescent="0.35">
      <c r="A179" s="234"/>
      <c r="B179" s="248" t="s">
        <v>1013</v>
      </c>
      <c r="C179" s="236"/>
      <c r="D179" s="249" t="s">
        <v>1014</v>
      </c>
      <c r="E179" s="236"/>
      <c r="F179" s="245"/>
      <c r="G179" s="239"/>
      <c r="H179" s="231"/>
      <c r="I179" s="232"/>
      <c r="K179" s="232"/>
      <c r="L179" s="232"/>
      <c r="M179" s="232"/>
    </row>
    <row r="180" spans="1:13" s="233" customFormat="1" ht="28" customHeight="1" x14ac:dyDescent="0.35">
      <c r="A180" s="234"/>
      <c r="B180" s="248" t="s">
        <v>1015</v>
      </c>
      <c r="C180" s="236"/>
      <c r="D180" s="249" t="s">
        <v>1016</v>
      </c>
      <c r="E180" s="236"/>
      <c r="F180" s="245"/>
      <c r="G180" s="239"/>
      <c r="H180" s="231"/>
      <c r="I180" s="232"/>
      <c r="K180" s="232"/>
      <c r="L180" s="232"/>
      <c r="M180" s="232"/>
    </row>
    <row r="181" spans="1:13" s="233" customFormat="1" ht="28" customHeight="1" x14ac:dyDescent="0.35">
      <c r="A181" s="234"/>
      <c r="B181" s="248" t="s">
        <v>1017</v>
      </c>
      <c r="C181" s="236"/>
      <c r="D181" s="249" t="s">
        <v>1018</v>
      </c>
      <c r="E181" s="236"/>
      <c r="F181" s="245"/>
      <c r="G181" s="239"/>
      <c r="H181" s="231"/>
      <c r="I181" s="232"/>
      <c r="K181" s="232"/>
      <c r="L181" s="232"/>
      <c r="M181" s="232"/>
    </row>
    <row r="182" spans="1:13" s="233" customFormat="1" ht="10" customHeight="1" x14ac:dyDescent="0.35">
      <c r="A182" s="234"/>
      <c r="B182" s="240"/>
      <c r="C182" s="236"/>
      <c r="D182" s="237"/>
      <c r="E182" s="236"/>
      <c r="F182" s="238"/>
      <c r="G182" s="239"/>
      <c r="H182" s="231"/>
      <c r="I182" s="232"/>
      <c r="K182" s="232"/>
      <c r="L182" s="232"/>
      <c r="M182" s="232"/>
    </row>
    <row r="183" spans="1:13" s="233" customFormat="1" ht="28" customHeight="1" x14ac:dyDescent="0.35">
      <c r="A183" s="234"/>
      <c r="B183" s="244" t="s">
        <v>1019</v>
      </c>
      <c r="C183" s="235"/>
      <c r="D183" s="235" t="s">
        <v>753</v>
      </c>
      <c r="E183" s="236"/>
      <c r="F183" s="245" t="str">
        <f>IFERROR(ROUND(AVERAGE(F185:F189),0),"")</f>
        <v/>
      </c>
      <c r="G183" s="239"/>
      <c r="H183" s="231"/>
      <c r="I183" s="246" t="str">
        <f>F183</f>
        <v/>
      </c>
      <c r="K183" s="232"/>
      <c r="L183" s="232"/>
      <c r="M183" s="232"/>
    </row>
    <row r="184" spans="1:13" s="233" customFormat="1" ht="10" customHeight="1" x14ac:dyDescent="0.35">
      <c r="A184" s="234"/>
      <c r="B184" s="244"/>
      <c r="C184" s="235"/>
      <c r="D184" s="237"/>
      <c r="E184" s="236"/>
      <c r="F184" s="238"/>
      <c r="G184" s="239"/>
      <c r="H184" s="231"/>
      <c r="I184" s="232"/>
      <c r="K184" s="232"/>
      <c r="L184" s="232"/>
      <c r="M184" s="232"/>
    </row>
    <row r="185" spans="1:13" s="233" customFormat="1" ht="28" customHeight="1" x14ac:dyDescent="0.35">
      <c r="A185" s="234"/>
      <c r="B185" s="248" t="s">
        <v>1020</v>
      </c>
      <c r="C185" s="236"/>
      <c r="D185" s="249" t="s">
        <v>1021</v>
      </c>
      <c r="E185" s="236"/>
      <c r="F185" s="245"/>
      <c r="G185" s="239"/>
      <c r="H185" s="231"/>
      <c r="I185" s="232"/>
      <c r="K185" s="232"/>
      <c r="L185" s="232"/>
      <c r="M185" s="232"/>
    </row>
    <row r="186" spans="1:13" s="233" customFormat="1" ht="28" customHeight="1" x14ac:dyDescent="0.35">
      <c r="A186" s="234"/>
      <c r="B186" s="248" t="s">
        <v>1022</v>
      </c>
      <c r="C186" s="236"/>
      <c r="D186" s="249" t="s">
        <v>1023</v>
      </c>
      <c r="E186" s="236"/>
      <c r="F186" s="245"/>
      <c r="G186" s="239"/>
      <c r="H186" s="231"/>
      <c r="I186" s="232"/>
      <c r="K186" s="232"/>
      <c r="L186" s="232"/>
      <c r="M186" s="232"/>
    </row>
    <row r="187" spans="1:13" s="233" customFormat="1" ht="28" customHeight="1" x14ac:dyDescent="0.35">
      <c r="A187" s="234"/>
      <c r="B187" s="248" t="s">
        <v>1024</v>
      </c>
      <c r="C187" s="236"/>
      <c r="D187" s="249" t="s">
        <v>1025</v>
      </c>
      <c r="E187" s="236"/>
      <c r="F187" s="245"/>
      <c r="G187" s="239"/>
      <c r="H187" s="231"/>
      <c r="I187" s="232"/>
      <c r="K187" s="232"/>
      <c r="L187" s="232"/>
      <c r="M187" s="232"/>
    </row>
    <row r="188" spans="1:13" s="233" customFormat="1" ht="28" customHeight="1" x14ac:dyDescent="0.35">
      <c r="A188" s="234"/>
      <c r="B188" s="248" t="s">
        <v>1026</v>
      </c>
      <c r="C188" s="236"/>
      <c r="D188" s="249" t="s">
        <v>1027</v>
      </c>
      <c r="E188" s="236"/>
      <c r="F188" s="245"/>
      <c r="G188" s="239"/>
      <c r="H188" s="231"/>
      <c r="I188" s="232"/>
      <c r="K188" s="232"/>
      <c r="L188" s="232"/>
      <c r="M188" s="232"/>
    </row>
    <row r="189" spans="1:13" s="233" customFormat="1" ht="28" customHeight="1" x14ac:dyDescent="0.35">
      <c r="A189" s="234"/>
      <c r="B189" s="248" t="s">
        <v>212</v>
      </c>
      <c r="C189" s="236"/>
      <c r="D189" s="249" t="s">
        <v>1028</v>
      </c>
      <c r="E189" s="236"/>
      <c r="F189" s="245"/>
      <c r="G189" s="239"/>
      <c r="H189" s="231"/>
      <c r="I189" s="232"/>
      <c r="K189" s="232"/>
      <c r="L189" s="232"/>
      <c r="M189" s="232"/>
    </row>
    <row r="190" spans="1:13" s="233" customFormat="1" ht="10" customHeight="1" x14ac:dyDescent="0.35">
      <c r="A190" s="234"/>
      <c r="B190" s="240"/>
      <c r="C190" s="236"/>
      <c r="D190" s="237"/>
      <c r="E190" s="236"/>
      <c r="F190" s="238"/>
      <c r="G190" s="239"/>
      <c r="H190" s="231"/>
      <c r="I190" s="232"/>
      <c r="K190" s="232"/>
      <c r="L190" s="232"/>
      <c r="M190" s="232"/>
    </row>
    <row r="191" spans="1:13" s="233" customFormat="1" ht="28" customHeight="1" x14ac:dyDescent="0.35">
      <c r="A191" s="234"/>
      <c r="B191" s="244" t="s">
        <v>1029</v>
      </c>
      <c r="C191" s="235"/>
      <c r="D191" s="235" t="s">
        <v>759</v>
      </c>
      <c r="E191" s="236"/>
      <c r="F191" s="245" t="str">
        <f>IFERROR(ROUND(AVERAGE(F193:F196),0),"")</f>
        <v/>
      </c>
      <c r="G191" s="239"/>
      <c r="H191" s="231"/>
      <c r="I191" s="246" t="str">
        <f>F191</f>
        <v/>
      </c>
      <c r="K191" s="232"/>
      <c r="L191" s="232"/>
      <c r="M191" s="232"/>
    </row>
    <row r="192" spans="1:13" s="233" customFormat="1" ht="10" customHeight="1" x14ac:dyDescent="0.35">
      <c r="A192" s="234"/>
      <c r="B192" s="244"/>
      <c r="C192" s="235"/>
      <c r="D192" s="237"/>
      <c r="E192" s="236"/>
      <c r="F192" s="238"/>
      <c r="G192" s="239"/>
      <c r="H192" s="231"/>
      <c r="I192" s="232"/>
      <c r="K192" s="232"/>
      <c r="L192" s="232"/>
      <c r="M192" s="232"/>
    </row>
    <row r="193" spans="1:13" s="233" customFormat="1" ht="28" customHeight="1" x14ac:dyDescent="0.35">
      <c r="A193" s="234"/>
      <c r="B193" s="248" t="s">
        <v>1030</v>
      </c>
      <c r="C193" s="236"/>
      <c r="D193" s="249" t="s">
        <v>760</v>
      </c>
      <c r="E193" s="236"/>
      <c r="F193" s="245"/>
      <c r="G193" s="239"/>
      <c r="H193" s="231"/>
      <c r="I193" s="232"/>
      <c r="K193" s="232"/>
      <c r="L193" s="232"/>
      <c r="M193" s="232"/>
    </row>
    <row r="194" spans="1:13" s="233" customFormat="1" ht="28" customHeight="1" x14ac:dyDescent="0.35">
      <c r="A194" s="234"/>
      <c r="B194" s="248" t="s">
        <v>1031</v>
      </c>
      <c r="C194" s="236"/>
      <c r="D194" s="249" t="s">
        <v>1032</v>
      </c>
      <c r="E194" s="236"/>
      <c r="F194" s="245"/>
      <c r="G194" s="239"/>
      <c r="H194" s="231"/>
      <c r="I194" s="232"/>
      <c r="K194" s="232"/>
      <c r="L194" s="232"/>
      <c r="M194" s="232"/>
    </row>
    <row r="195" spans="1:13" s="233" customFormat="1" ht="28" customHeight="1" x14ac:dyDescent="0.35">
      <c r="A195" s="234"/>
      <c r="B195" s="248" t="s">
        <v>1033</v>
      </c>
      <c r="C195" s="236"/>
      <c r="D195" s="249" t="s">
        <v>1034</v>
      </c>
      <c r="E195" s="236"/>
      <c r="F195" s="245"/>
      <c r="G195" s="239"/>
      <c r="H195" s="231"/>
      <c r="I195" s="232"/>
      <c r="K195" s="232"/>
      <c r="L195" s="232"/>
      <c r="M195" s="232"/>
    </row>
    <row r="196" spans="1:13" s="233" customFormat="1" ht="28" customHeight="1" x14ac:dyDescent="0.35">
      <c r="A196" s="234"/>
      <c r="B196" s="248" t="s">
        <v>1035</v>
      </c>
      <c r="C196" s="236"/>
      <c r="D196" s="249" t="s">
        <v>1036</v>
      </c>
      <c r="E196" s="236"/>
      <c r="F196" s="245"/>
      <c r="G196" s="239"/>
      <c r="H196" s="231"/>
      <c r="I196" s="232"/>
      <c r="K196" s="232"/>
      <c r="L196" s="232"/>
      <c r="M196" s="232"/>
    </row>
    <row r="197" spans="1:13" s="233" customFormat="1" ht="10" customHeight="1" x14ac:dyDescent="0.35">
      <c r="A197" s="234"/>
      <c r="B197" s="240"/>
      <c r="C197" s="236"/>
      <c r="D197" s="237"/>
      <c r="E197" s="236"/>
      <c r="F197" s="238"/>
      <c r="G197" s="239"/>
      <c r="H197" s="231"/>
      <c r="I197" s="232"/>
      <c r="K197" s="232"/>
      <c r="L197" s="232"/>
      <c r="M197" s="232"/>
    </row>
    <row r="198" spans="1:13" s="233" customFormat="1" ht="28" customHeight="1" x14ac:dyDescent="0.35">
      <c r="A198" s="234"/>
      <c r="B198" s="244" t="s">
        <v>1037</v>
      </c>
      <c r="C198" s="235"/>
      <c r="D198" s="235" t="s">
        <v>1038</v>
      </c>
      <c r="E198" s="236"/>
      <c r="F198" s="245" t="str">
        <f>IFERROR(ROUND(AVERAGE(F200:F204),0),"")</f>
        <v/>
      </c>
      <c r="G198" s="239"/>
      <c r="H198" s="231"/>
      <c r="I198" s="246" t="str">
        <f>F198</f>
        <v/>
      </c>
      <c r="K198" s="232"/>
      <c r="L198" s="232"/>
      <c r="M198" s="232"/>
    </row>
    <row r="199" spans="1:13" s="233" customFormat="1" ht="10" customHeight="1" x14ac:dyDescent="0.35">
      <c r="A199" s="234"/>
      <c r="B199" s="244"/>
      <c r="C199" s="235"/>
      <c r="D199" s="237"/>
      <c r="E199" s="236"/>
      <c r="F199" s="238"/>
      <c r="G199" s="239"/>
      <c r="H199" s="231"/>
      <c r="I199" s="232"/>
      <c r="K199" s="232"/>
      <c r="L199" s="232"/>
      <c r="M199" s="232"/>
    </row>
    <row r="200" spans="1:13" s="233" customFormat="1" ht="28" customHeight="1" x14ac:dyDescent="0.35">
      <c r="A200" s="234"/>
      <c r="B200" s="248" t="s">
        <v>1039</v>
      </c>
      <c r="C200" s="236"/>
      <c r="D200" s="249" t="s">
        <v>1040</v>
      </c>
      <c r="E200" s="236"/>
      <c r="F200" s="245"/>
      <c r="G200" s="239"/>
      <c r="H200" s="231"/>
      <c r="I200" s="232"/>
      <c r="K200" s="232"/>
      <c r="L200" s="232"/>
      <c r="M200" s="232"/>
    </row>
    <row r="201" spans="1:13" s="233" customFormat="1" ht="28" customHeight="1" x14ac:dyDescent="0.35">
      <c r="A201" s="234"/>
      <c r="B201" s="248" t="s">
        <v>1041</v>
      </c>
      <c r="C201" s="236"/>
      <c r="D201" s="249" t="s">
        <v>1042</v>
      </c>
      <c r="E201" s="236"/>
      <c r="F201" s="245"/>
      <c r="G201" s="239"/>
      <c r="H201" s="231"/>
      <c r="I201" s="232"/>
      <c r="K201" s="232"/>
      <c r="L201" s="232"/>
      <c r="M201" s="232"/>
    </row>
    <row r="202" spans="1:13" s="233" customFormat="1" ht="28" customHeight="1" x14ac:dyDescent="0.35">
      <c r="A202" s="234"/>
      <c r="B202" s="248" t="s">
        <v>1043</v>
      </c>
      <c r="C202" s="236"/>
      <c r="D202" s="249" t="s">
        <v>1044</v>
      </c>
      <c r="E202" s="236"/>
      <c r="F202" s="245"/>
      <c r="G202" s="239"/>
      <c r="H202" s="231"/>
      <c r="I202" s="232"/>
      <c r="K202" s="232"/>
      <c r="L202" s="232"/>
      <c r="M202" s="232"/>
    </row>
    <row r="203" spans="1:13" s="233" customFormat="1" ht="28" customHeight="1" x14ac:dyDescent="0.35">
      <c r="A203" s="234"/>
      <c r="B203" s="248" t="s">
        <v>1045</v>
      </c>
      <c r="C203" s="236"/>
      <c r="D203" s="249" t="s">
        <v>1046</v>
      </c>
      <c r="E203" s="236"/>
      <c r="F203" s="245"/>
      <c r="G203" s="239"/>
      <c r="H203" s="231"/>
      <c r="I203" s="232"/>
      <c r="K203" s="232"/>
      <c r="L203" s="232"/>
      <c r="M203" s="232"/>
    </row>
    <row r="204" spans="1:13" s="233" customFormat="1" ht="28" customHeight="1" x14ac:dyDescent="0.35">
      <c r="A204" s="234"/>
      <c r="B204" s="248" t="s">
        <v>1047</v>
      </c>
      <c r="C204" s="236"/>
      <c r="D204" s="249" t="s">
        <v>1048</v>
      </c>
      <c r="E204" s="236"/>
      <c r="F204" s="245"/>
      <c r="G204" s="239"/>
      <c r="H204" s="231"/>
      <c r="I204" s="232"/>
      <c r="K204" s="232"/>
      <c r="L204" s="232"/>
      <c r="M204" s="232"/>
    </row>
    <row r="205" spans="1:13" s="233" customFormat="1" ht="10" customHeight="1" x14ac:dyDescent="0.35">
      <c r="A205" s="234"/>
      <c r="B205" s="240"/>
      <c r="C205" s="236"/>
      <c r="D205" s="237"/>
      <c r="E205" s="236"/>
      <c r="F205" s="238"/>
      <c r="G205" s="239"/>
      <c r="H205" s="231"/>
      <c r="I205" s="232"/>
      <c r="K205" s="232"/>
      <c r="L205" s="232"/>
      <c r="M205" s="232"/>
    </row>
    <row r="206" spans="1:13" s="233" customFormat="1" ht="28" customHeight="1" x14ac:dyDescent="0.35">
      <c r="A206" s="234"/>
      <c r="B206" s="244" t="s">
        <v>1049</v>
      </c>
      <c r="C206" s="235"/>
      <c r="D206" s="235" t="s">
        <v>1050</v>
      </c>
      <c r="E206" s="236"/>
      <c r="F206" s="245" t="str">
        <f>IFERROR(ROUND(AVERAGE(F208:F212),0),"")</f>
        <v/>
      </c>
      <c r="G206" s="239"/>
      <c r="H206" s="231"/>
      <c r="I206" s="246" t="str">
        <f>F206</f>
        <v/>
      </c>
      <c r="K206" s="232"/>
      <c r="L206" s="232"/>
      <c r="M206" s="232"/>
    </row>
    <row r="207" spans="1:13" s="233" customFormat="1" ht="10" customHeight="1" x14ac:dyDescent="0.35">
      <c r="A207" s="234"/>
      <c r="B207" s="244"/>
      <c r="C207" s="235"/>
      <c r="D207" s="237"/>
      <c r="E207" s="236"/>
      <c r="F207" s="238"/>
      <c r="G207" s="239"/>
      <c r="H207" s="231"/>
      <c r="I207" s="232"/>
      <c r="K207" s="232"/>
      <c r="L207" s="232"/>
      <c r="M207" s="232"/>
    </row>
    <row r="208" spans="1:13" s="233" customFormat="1" ht="28" customHeight="1" x14ac:dyDescent="0.35">
      <c r="A208" s="234"/>
      <c r="B208" s="248" t="s">
        <v>1051</v>
      </c>
      <c r="C208" s="236"/>
      <c r="D208" s="249" t="s">
        <v>1052</v>
      </c>
      <c r="E208" s="236"/>
      <c r="F208" s="245"/>
      <c r="G208" s="239"/>
      <c r="H208" s="231"/>
      <c r="I208" s="232"/>
      <c r="K208" s="232"/>
      <c r="L208" s="232"/>
      <c r="M208" s="232"/>
    </row>
    <row r="209" spans="1:13" s="233" customFormat="1" ht="28" customHeight="1" x14ac:dyDescent="0.35">
      <c r="A209" s="234"/>
      <c r="B209" s="248" t="s">
        <v>1053</v>
      </c>
      <c r="C209" s="236"/>
      <c r="D209" s="249" t="s">
        <v>1054</v>
      </c>
      <c r="E209" s="236"/>
      <c r="F209" s="245"/>
      <c r="G209" s="239"/>
      <c r="H209" s="231"/>
      <c r="I209" s="232"/>
      <c r="K209" s="232"/>
      <c r="L209" s="232"/>
      <c r="M209" s="232"/>
    </row>
    <row r="210" spans="1:13" s="233" customFormat="1" ht="28" customHeight="1" x14ac:dyDescent="0.35">
      <c r="A210" s="234"/>
      <c r="B210" s="248" t="s">
        <v>1055</v>
      </c>
      <c r="C210" s="236"/>
      <c r="D210" s="249" t="s">
        <v>774</v>
      </c>
      <c r="E210" s="236"/>
      <c r="F210" s="245"/>
      <c r="G210" s="239"/>
      <c r="H210" s="231"/>
      <c r="I210" s="232"/>
      <c r="K210" s="232"/>
      <c r="L210" s="232"/>
      <c r="M210" s="232"/>
    </row>
    <row r="211" spans="1:13" s="233" customFormat="1" ht="28" customHeight="1" x14ac:dyDescent="0.35">
      <c r="A211" s="234"/>
      <c r="B211" s="248" t="s">
        <v>1056</v>
      </c>
      <c r="C211" s="236"/>
      <c r="D211" s="249" t="s">
        <v>1057</v>
      </c>
      <c r="E211" s="236"/>
      <c r="F211" s="245"/>
      <c r="G211" s="239"/>
      <c r="H211" s="231"/>
      <c r="I211" s="232"/>
      <c r="K211" s="232"/>
      <c r="L211" s="232"/>
      <c r="M211" s="232"/>
    </row>
    <row r="212" spans="1:13" s="233" customFormat="1" ht="28" customHeight="1" x14ac:dyDescent="0.35">
      <c r="A212" s="234"/>
      <c r="B212" s="248" t="s">
        <v>1058</v>
      </c>
      <c r="C212" s="236"/>
      <c r="D212" s="249" t="s">
        <v>1059</v>
      </c>
      <c r="E212" s="236"/>
      <c r="F212" s="245"/>
      <c r="G212" s="239"/>
      <c r="H212" s="231"/>
      <c r="I212" s="232"/>
      <c r="K212" s="232"/>
      <c r="L212" s="232"/>
      <c r="M212" s="232"/>
    </row>
    <row r="213" spans="1:13" s="233" customFormat="1" ht="10" customHeight="1" x14ac:dyDescent="0.35">
      <c r="A213" s="234"/>
      <c r="B213" s="240"/>
      <c r="C213" s="236"/>
      <c r="D213" s="237"/>
      <c r="E213" s="236"/>
      <c r="F213" s="238"/>
      <c r="G213" s="239"/>
      <c r="H213" s="231"/>
      <c r="I213" s="232"/>
      <c r="K213" s="232"/>
      <c r="L213" s="232"/>
      <c r="M213" s="232"/>
    </row>
    <row r="214" spans="1:13" s="233" customFormat="1" ht="28" customHeight="1" x14ac:dyDescent="0.35">
      <c r="A214" s="234"/>
      <c r="B214" s="244" t="s">
        <v>1060</v>
      </c>
      <c r="C214" s="235"/>
      <c r="D214" s="235" t="s">
        <v>777</v>
      </c>
      <c r="E214" s="236"/>
      <c r="F214" s="245" t="str">
        <f>IFERROR(ROUND(AVERAGE(F216:F220),0),"")</f>
        <v/>
      </c>
      <c r="G214" s="239"/>
      <c r="H214" s="231"/>
      <c r="I214" s="246" t="str">
        <f>F214</f>
        <v/>
      </c>
      <c r="K214" s="232"/>
      <c r="L214" s="232"/>
      <c r="M214" s="232"/>
    </row>
    <row r="215" spans="1:13" s="233" customFormat="1" ht="10" customHeight="1" x14ac:dyDescent="0.35">
      <c r="A215" s="234"/>
      <c r="B215" s="244"/>
      <c r="C215" s="235"/>
      <c r="D215" s="237"/>
      <c r="E215" s="236"/>
      <c r="F215" s="238"/>
      <c r="G215" s="239"/>
      <c r="H215" s="231"/>
      <c r="I215" s="232"/>
      <c r="K215" s="232"/>
      <c r="L215" s="232"/>
      <c r="M215" s="232"/>
    </row>
    <row r="216" spans="1:13" s="233" customFormat="1" ht="28" customHeight="1" x14ac:dyDescent="0.35">
      <c r="A216" s="234"/>
      <c r="B216" s="248" t="s">
        <v>1061</v>
      </c>
      <c r="C216" s="236"/>
      <c r="D216" s="279" t="s">
        <v>1062</v>
      </c>
      <c r="E216" s="236"/>
      <c r="F216" s="245"/>
      <c r="G216" s="239"/>
      <c r="H216" s="231"/>
      <c r="I216" s="232"/>
      <c r="K216" s="232"/>
      <c r="L216" s="232"/>
      <c r="M216" s="232"/>
    </row>
    <row r="217" spans="1:13" s="233" customFormat="1" ht="28" customHeight="1" x14ac:dyDescent="0.35">
      <c r="A217" s="234"/>
      <c r="B217" s="248" t="s">
        <v>1063</v>
      </c>
      <c r="C217" s="236"/>
      <c r="D217" s="249" t="s">
        <v>1064</v>
      </c>
      <c r="E217" s="236"/>
      <c r="F217" s="245"/>
      <c r="G217" s="239"/>
      <c r="H217" s="231"/>
      <c r="I217" s="232"/>
      <c r="K217" s="232"/>
      <c r="L217" s="232"/>
      <c r="M217" s="232"/>
    </row>
    <row r="218" spans="1:13" s="233" customFormat="1" ht="28" customHeight="1" x14ac:dyDescent="0.35">
      <c r="A218" s="234"/>
      <c r="B218" s="248" t="s">
        <v>1065</v>
      </c>
      <c r="C218" s="236"/>
      <c r="D218" s="249" t="s">
        <v>1066</v>
      </c>
      <c r="E218" s="236"/>
      <c r="F218" s="245"/>
      <c r="G218" s="239"/>
      <c r="H218" s="231"/>
      <c r="I218" s="232"/>
      <c r="K218" s="232"/>
      <c r="L218" s="232"/>
      <c r="M218" s="232"/>
    </row>
    <row r="219" spans="1:13" s="233" customFormat="1" ht="28" customHeight="1" x14ac:dyDescent="0.35">
      <c r="A219" s="234"/>
      <c r="B219" s="248" t="s">
        <v>1067</v>
      </c>
      <c r="C219" s="236"/>
      <c r="D219" s="249" t="s">
        <v>1068</v>
      </c>
      <c r="E219" s="236"/>
      <c r="F219" s="245"/>
      <c r="G219" s="239"/>
      <c r="H219" s="231"/>
      <c r="I219" s="232"/>
      <c r="K219" s="232"/>
      <c r="L219" s="232"/>
      <c r="M219" s="232"/>
    </row>
    <row r="220" spans="1:13" s="233" customFormat="1" ht="28" customHeight="1" x14ac:dyDescent="0.35">
      <c r="A220" s="234"/>
      <c r="B220" s="248" t="s">
        <v>1069</v>
      </c>
      <c r="C220" s="236"/>
      <c r="D220" s="249" t="s">
        <v>1070</v>
      </c>
      <c r="E220" s="236"/>
      <c r="F220" s="245"/>
      <c r="G220" s="239"/>
      <c r="H220" s="231"/>
      <c r="I220" s="232"/>
      <c r="K220" s="232"/>
      <c r="L220" s="232"/>
      <c r="M220" s="232"/>
    </row>
    <row r="221" spans="1:13" s="233" customFormat="1" ht="10" customHeight="1" x14ac:dyDescent="0.35">
      <c r="A221" s="234"/>
      <c r="B221" s="240"/>
      <c r="C221" s="236"/>
      <c r="D221" s="237"/>
      <c r="E221" s="236"/>
      <c r="F221" s="238"/>
      <c r="G221" s="239"/>
      <c r="H221" s="231"/>
      <c r="I221" s="232"/>
      <c r="K221" s="232"/>
      <c r="L221" s="232"/>
      <c r="M221" s="232"/>
    </row>
    <row r="222" spans="1:13" s="233" customFormat="1" ht="28" customHeight="1" x14ac:dyDescent="0.35">
      <c r="A222" s="234"/>
      <c r="B222" s="244" t="s">
        <v>1071</v>
      </c>
      <c r="C222" s="235"/>
      <c r="D222" s="235" t="s">
        <v>783</v>
      </c>
      <c r="E222" s="236"/>
      <c r="F222" s="245" t="str">
        <f>IFERROR(ROUND(AVERAGE(F224:F227),0),"")</f>
        <v/>
      </c>
      <c r="G222" s="239"/>
      <c r="H222" s="231"/>
      <c r="I222" s="246" t="str">
        <f>F222</f>
        <v/>
      </c>
      <c r="K222" s="232"/>
      <c r="L222" s="232"/>
      <c r="M222" s="232"/>
    </row>
    <row r="223" spans="1:13" s="233" customFormat="1" ht="10" customHeight="1" x14ac:dyDescent="0.35">
      <c r="A223" s="234"/>
      <c r="B223" s="244"/>
      <c r="C223" s="235"/>
      <c r="D223" s="237"/>
      <c r="E223" s="236"/>
      <c r="F223" s="238"/>
      <c r="G223" s="239"/>
      <c r="H223" s="231"/>
      <c r="I223" s="232"/>
      <c r="K223" s="232"/>
      <c r="L223" s="232"/>
      <c r="M223" s="232"/>
    </row>
    <row r="224" spans="1:13" s="233" customFormat="1" ht="28" customHeight="1" x14ac:dyDescent="0.35">
      <c r="A224" s="234"/>
      <c r="B224" s="248" t="s">
        <v>1072</v>
      </c>
      <c r="C224" s="236"/>
      <c r="D224" s="249" t="s">
        <v>784</v>
      </c>
      <c r="E224" s="236"/>
      <c r="F224" s="245"/>
      <c r="G224" s="239"/>
      <c r="H224" s="231"/>
      <c r="I224" s="232"/>
      <c r="K224" s="232"/>
      <c r="L224" s="232"/>
      <c r="M224" s="232"/>
    </row>
    <row r="225" spans="1:13" s="233" customFormat="1" ht="28" customHeight="1" x14ac:dyDescent="0.35">
      <c r="A225" s="234"/>
      <c r="B225" s="248" t="s">
        <v>1073</v>
      </c>
      <c r="C225" s="236"/>
      <c r="D225" s="249" t="s">
        <v>1074</v>
      </c>
      <c r="E225" s="236"/>
      <c r="F225" s="245"/>
      <c r="G225" s="239"/>
      <c r="H225" s="231"/>
      <c r="I225" s="232"/>
      <c r="K225" s="232"/>
      <c r="L225" s="232"/>
      <c r="M225" s="232"/>
    </row>
    <row r="226" spans="1:13" ht="28" customHeight="1" x14ac:dyDescent="0.35">
      <c r="A226" s="234"/>
      <c r="B226" s="248" t="s">
        <v>1075</v>
      </c>
      <c r="C226" s="236"/>
      <c r="D226" s="249" t="s">
        <v>786</v>
      </c>
      <c r="E226" s="236"/>
      <c r="F226" s="245"/>
      <c r="G226" s="239"/>
    </row>
    <row r="227" spans="1:13" ht="28" customHeight="1" x14ac:dyDescent="0.35">
      <c r="A227" s="234"/>
      <c r="B227" s="248" t="s">
        <v>1076</v>
      </c>
      <c r="C227" s="236"/>
      <c r="D227" s="249" t="s">
        <v>787</v>
      </c>
      <c r="E227" s="236"/>
      <c r="F227" s="245"/>
      <c r="G227" s="239"/>
    </row>
    <row r="228" spans="1:13" ht="10" customHeight="1" x14ac:dyDescent="0.35">
      <c r="A228" s="234"/>
      <c r="B228" s="240"/>
      <c r="C228" s="236"/>
      <c r="D228" s="237"/>
      <c r="E228" s="236"/>
      <c r="F228" s="238"/>
      <c r="G228" s="239"/>
    </row>
    <row r="229" spans="1:13" ht="28" customHeight="1" x14ac:dyDescent="0.35">
      <c r="A229" s="234"/>
      <c r="B229" s="244" t="s">
        <v>1077</v>
      </c>
      <c r="C229" s="235"/>
      <c r="D229" s="235" t="s">
        <v>1078</v>
      </c>
      <c r="E229" s="236"/>
      <c r="F229" s="245" t="str">
        <f>IFERROR(ROUND(AVERAGE(F231:F235),0),"")</f>
        <v/>
      </c>
      <c r="G229" s="239"/>
      <c r="I229" s="246" t="str">
        <f>F229</f>
        <v/>
      </c>
    </row>
    <row r="230" spans="1:13" ht="10" customHeight="1" x14ac:dyDescent="0.35">
      <c r="A230" s="234"/>
      <c r="B230" s="244"/>
      <c r="C230" s="235"/>
      <c r="D230" s="237"/>
      <c r="E230" s="236"/>
      <c r="F230" s="238"/>
      <c r="G230" s="239"/>
    </row>
    <row r="231" spans="1:13" ht="28" customHeight="1" x14ac:dyDescent="0.35">
      <c r="A231" s="234"/>
      <c r="B231" s="248" t="s">
        <v>1079</v>
      </c>
      <c r="C231" s="236"/>
      <c r="D231" s="249" t="s">
        <v>1080</v>
      </c>
      <c r="E231" s="236"/>
      <c r="F231" s="245"/>
      <c r="G231" s="239"/>
    </row>
    <row r="232" spans="1:13" ht="28" customHeight="1" x14ac:dyDescent="0.35">
      <c r="A232" s="234"/>
      <c r="B232" s="248" t="s">
        <v>1081</v>
      </c>
      <c r="C232" s="236"/>
      <c r="D232" s="249" t="s">
        <v>1082</v>
      </c>
      <c r="E232" s="236"/>
      <c r="F232" s="245"/>
      <c r="G232" s="239"/>
    </row>
    <row r="233" spans="1:13" ht="28" customHeight="1" x14ac:dyDescent="0.35">
      <c r="A233" s="234"/>
      <c r="B233" s="248" t="s">
        <v>1083</v>
      </c>
      <c r="C233" s="236"/>
      <c r="D233" s="249" t="s">
        <v>1084</v>
      </c>
      <c r="E233" s="236"/>
      <c r="F233" s="245"/>
      <c r="G233" s="239"/>
    </row>
    <row r="234" spans="1:13" ht="28" customHeight="1" x14ac:dyDescent="0.35">
      <c r="A234" s="234"/>
      <c r="B234" s="248" t="s">
        <v>1085</v>
      </c>
      <c r="C234" s="236"/>
      <c r="D234" s="249" t="s">
        <v>1086</v>
      </c>
      <c r="E234" s="236"/>
      <c r="F234" s="245"/>
      <c r="G234" s="239"/>
    </row>
    <row r="235" spans="1:13" ht="28" customHeight="1" x14ac:dyDescent="0.35">
      <c r="A235" s="234"/>
      <c r="B235" s="248" t="s">
        <v>1087</v>
      </c>
      <c r="C235" s="236"/>
      <c r="D235" s="249" t="s">
        <v>1088</v>
      </c>
      <c r="E235" s="236"/>
      <c r="F235" s="245"/>
      <c r="G235" s="239"/>
    </row>
    <row r="236" spans="1:13" ht="10" customHeight="1" x14ac:dyDescent="0.35">
      <c r="A236" s="234"/>
      <c r="B236" s="240"/>
      <c r="C236" s="236"/>
      <c r="D236" s="237"/>
      <c r="E236" s="236"/>
      <c r="F236" s="238"/>
      <c r="G236" s="239"/>
    </row>
    <row r="237" spans="1:13" ht="28" customHeight="1" x14ac:dyDescent="0.35">
      <c r="A237" s="234"/>
      <c r="B237" s="240"/>
      <c r="C237" s="236"/>
      <c r="D237" s="286" t="s">
        <v>788</v>
      </c>
      <c r="E237" s="236"/>
      <c r="F237" s="250">
        <f>I237</f>
        <v>0</v>
      </c>
      <c r="G237" s="239"/>
      <c r="I237" s="246">
        <f>COUNTIF(I$9:I$229,3)</f>
        <v>0</v>
      </c>
    </row>
    <row r="238" spans="1:13" ht="28" customHeight="1" x14ac:dyDescent="0.35">
      <c r="A238" s="234"/>
      <c r="B238" s="240"/>
      <c r="C238" s="236"/>
      <c r="D238" s="286" t="s">
        <v>789</v>
      </c>
      <c r="E238" s="236"/>
      <c r="F238" s="251">
        <f>I238</f>
        <v>0</v>
      </c>
      <c r="G238" s="239"/>
      <c r="I238" s="246">
        <f>COUNTIF(I$9:I$229,2)</f>
        <v>0</v>
      </c>
    </row>
    <row r="239" spans="1:13" ht="28" customHeight="1" x14ac:dyDescent="0.35">
      <c r="A239" s="234"/>
      <c r="B239" s="240"/>
      <c r="C239" s="236"/>
      <c r="D239" s="286" t="s">
        <v>790</v>
      </c>
      <c r="E239" s="236"/>
      <c r="F239" s="252">
        <f>I239</f>
        <v>0</v>
      </c>
      <c r="G239" s="239"/>
      <c r="I239" s="246">
        <f>COUNTIF(I$9:I$229,1)</f>
        <v>0</v>
      </c>
    </row>
    <row r="240" spans="1:13" ht="28" customHeight="1" x14ac:dyDescent="0.35">
      <c r="A240" s="234"/>
      <c r="B240" s="240"/>
      <c r="C240" s="236"/>
      <c r="D240" s="286" t="s">
        <v>791</v>
      </c>
      <c r="E240" s="236"/>
      <c r="F240" s="253">
        <f>I240</f>
        <v>0</v>
      </c>
      <c r="G240" s="239"/>
      <c r="I240" s="246">
        <f>COUNTIF(I$9:I$229,0)</f>
        <v>0</v>
      </c>
    </row>
    <row r="241" spans="1:7" ht="10" customHeight="1" x14ac:dyDescent="0.35">
      <c r="A241" s="254"/>
      <c r="B241" s="255"/>
      <c r="C241" s="256"/>
      <c r="D241" s="257"/>
      <c r="E241" s="256"/>
      <c r="F241" s="258"/>
      <c r="G241" s="259"/>
    </row>
  </sheetData>
  <sheetProtection algorithmName="SHA-512" hashValue="KmTN8k3uB8vmJkFswTSazPthgZHgpqOZMufKI/LXQ0/lsJeL7JiMpOectAHT/kyTUsIk3KeG1A1/wnAZkmSm7w==" saltValue="jfewuDvmGm12HOFaKi0HzQ==" spinCount="100000" sheet="1" objects="1" scenarios="1"/>
  <mergeCells count="2">
    <mergeCell ref="B4:F4"/>
    <mergeCell ref="D6:F6"/>
  </mergeCells>
  <phoneticPr fontId="26" type="noConversion"/>
  <conditionalFormatting sqref="F11 F200:F204">
    <cfRule type="cellIs" dxfId="169" priority="167" operator="equal">
      <formula>1</formula>
    </cfRule>
    <cfRule type="cellIs" dxfId="168" priority="168" operator="equal">
      <formula>3</formula>
    </cfRule>
    <cfRule type="cellIs" dxfId="167" priority="169" operator="equal">
      <formula>2</formula>
    </cfRule>
    <cfRule type="cellIs" dxfId="166" priority="170" operator="equal">
      <formula>0</formula>
    </cfRule>
  </conditionalFormatting>
  <conditionalFormatting sqref="F12:F15">
    <cfRule type="cellIs" dxfId="165" priority="162" operator="equal">
      <formula>1</formula>
    </cfRule>
    <cfRule type="cellIs" dxfId="164" priority="163" operator="equal">
      <formula>3</formula>
    </cfRule>
    <cfRule type="cellIs" dxfId="163" priority="164" operator="equal">
      <formula>2</formula>
    </cfRule>
    <cfRule type="cellIs" dxfId="162" priority="165" operator="equal">
      <formula>0</formula>
    </cfRule>
  </conditionalFormatting>
  <conditionalFormatting sqref="F9">
    <cfRule type="cellIs" dxfId="161" priority="157" operator="equal">
      <formula>1</formula>
    </cfRule>
    <cfRule type="cellIs" dxfId="160" priority="158" operator="equal">
      <formula>3</formula>
    </cfRule>
    <cfRule type="cellIs" dxfId="159" priority="159" operator="equal">
      <formula>2</formula>
    </cfRule>
    <cfRule type="cellIs" dxfId="158" priority="160" operator="equal">
      <formula>0</formula>
    </cfRule>
  </conditionalFormatting>
  <conditionalFormatting sqref="F19:F26">
    <cfRule type="cellIs" dxfId="157" priority="152" operator="equal">
      <formula>1</formula>
    </cfRule>
    <cfRule type="cellIs" dxfId="156" priority="153" operator="equal">
      <formula>3</formula>
    </cfRule>
    <cfRule type="cellIs" dxfId="155" priority="154" operator="equal">
      <formula>2</formula>
    </cfRule>
    <cfRule type="cellIs" dxfId="154" priority="155" operator="equal">
      <formula>0</formula>
    </cfRule>
  </conditionalFormatting>
  <conditionalFormatting sqref="F224:F227 F216:F220 F208:F212 F193:F196 F185:F189 F177:F181 F169:F173 F162:F165 F154:F158 F147:F150 F141:F143 F133:F137 F124:F128 F116:F120 F108:F112 F101:F104 F93:F97 F85:F89 F76:F81 F68:F72 F60:F64 F52:F56 F45:F47 F39:F41 F30:F35">
    <cfRule type="cellIs" dxfId="153" priority="147" operator="equal">
      <formula>1</formula>
    </cfRule>
    <cfRule type="cellIs" dxfId="152" priority="148" operator="equal">
      <formula>3</formula>
    </cfRule>
    <cfRule type="cellIs" dxfId="151" priority="149" operator="equal">
      <formula>2</formula>
    </cfRule>
    <cfRule type="cellIs" dxfId="150" priority="150" operator="equal">
      <formula>0</formula>
    </cfRule>
  </conditionalFormatting>
  <conditionalFormatting sqref="F17">
    <cfRule type="cellIs" dxfId="149" priority="142" operator="equal">
      <formula>1</formula>
    </cfRule>
    <cfRule type="cellIs" dxfId="148" priority="143" operator="equal">
      <formula>3</formula>
    </cfRule>
    <cfRule type="cellIs" dxfId="147" priority="144" operator="equal">
      <formula>2</formula>
    </cfRule>
    <cfRule type="cellIs" dxfId="146" priority="145" operator="equal">
      <formula>0</formula>
    </cfRule>
  </conditionalFormatting>
  <conditionalFormatting sqref="F28">
    <cfRule type="cellIs" dxfId="145" priority="137" operator="equal">
      <formula>1</formula>
    </cfRule>
    <cfRule type="cellIs" dxfId="144" priority="138" operator="equal">
      <formula>3</formula>
    </cfRule>
    <cfRule type="cellIs" dxfId="143" priority="139" operator="equal">
      <formula>2</formula>
    </cfRule>
    <cfRule type="cellIs" dxfId="142" priority="140" operator="equal">
      <formula>0</formula>
    </cfRule>
  </conditionalFormatting>
  <conditionalFormatting sqref="F37">
    <cfRule type="cellIs" dxfId="141" priority="132" operator="equal">
      <formula>1</formula>
    </cfRule>
    <cfRule type="cellIs" dxfId="140" priority="133" operator="equal">
      <formula>3</formula>
    </cfRule>
    <cfRule type="cellIs" dxfId="139" priority="134" operator="equal">
      <formula>2</formula>
    </cfRule>
    <cfRule type="cellIs" dxfId="138" priority="135" operator="equal">
      <formula>0</formula>
    </cfRule>
  </conditionalFormatting>
  <conditionalFormatting sqref="F43">
    <cfRule type="cellIs" dxfId="137" priority="127" operator="equal">
      <formula>1</formula>
    </cfRule>
    <cfRule type="cellIs" dxfId="136" priority="128" operator="equal">
      <formula>3</formula>
    </cfRule>
    <cfRule type="cellIs" dxfId="135" priority="129" operator="equal">
      <formula>2</formula>
    </cfRule>
    <cfRule type="cellIs" dxfId="134" priority="130" operator="equal">
      <formula>0</formula>
    </cfRule>
  </conditionalFormatting>
  <conditionalFormatting sqref="F50">
    <cfRule type="cellIs" dxfId="133" priority="122" operator="equal">
      <formula>1</formula>
    </cfRule>
    <cfRule type="cellIs" dxfId="132" priority="123" operator="equal">
      <formula>3</formula>
    </cfRule>
    <cfRule type="cellIs" dxfId="131" priority="124" operator="equal">
      <formula>2</formula>
    </cfRule>
    <cfRule type="cellIs" dxfId="130" priority="125" operator="equal">
      <formula>0</formula>
    </cfRule>
  </conditionalFormatting>
  <conditionalFormatting sqref="F58">
    <cfRule type="cellIs" dxfId="129" priority="117" operator="equal">
      <formula>1</formula>
    </cfRule>
    <cfRule type="cellIs" dxfId="128" priority="118" operator="equal">
      <formula>3</formula>
    </cfRule>
    <cfRule type="cellIs" dxfId="127" priority="119" operator="equal">
      <formula>2</formula>
    </cfRule>
    <cfRule type="cellIs" dxfId="126" priority="120" operator="equal">
      <formula>0</formula>
    </cfRule>
  </conditionalFormatting>
  <conditionalFormatting sqref="F66">
    <cfRule type="cellIs" dxfId="125" priority="112" operator="equal">
      <formula>1</formula>
    </cfRule>
    <cfRule type="cellIs" dxfId="124" priority="113" operator="equal">
      <formula>3</formula>
    </cfRule>
    <cfRule type="cellIs" dxfId="123" priority="114" operator="equal">
      <formula>2</formula>
    </cfRule>
    <cfRule type="cellIs" dxfId="122" priority="115" operator="equal">
      <formula>0</formula>
    </cfRule>
  </conditionalFormatting>
  <conditionalFormatting sqref="F74">
    <cfRule type="cellIs" dxfId="121" priority="107" operator="equal">
      <formula>1</formula>
    </cfRule>
    <cfRule type="cellIs" dxfId="120" priority="108" operator="equal">
      <formula>3</formula>
    </cfRule>
    <cfRule type="cellIs" dxfId="119" priority="109" operator="equal">
      <formula>2</formula>
    </cfRule>
    <cfRule type="cellIs" dxfId="118" priority="110" operator="equal">
      <formula>0</formula>
    </cfRule>
  </conditionalFormatting>
  <conditionalFormatting sqref="F83">
    <cfRule type="cellIs" dxfId="117" priority="102" operator="equal">
      <formula>1</formula>
    </cfRule>
    <cfRule type="cellIs" dxfId="116" priority="103" operator="equal">
      <formula>3</formula>
    </cfRule>
    <cfRule type="cellIs" dxfId="115" priority="104" operator="equal">
      <formula>2</formula>
    </cfRule>
    <cfRule type="cellIs" dxfId="114" priority="105" operator="equal">
      <formula>0</formula>
    </cfRule>
  </conditionalFormatting>
  <conditionalFormatting sqref="F91">
    <cfRule type="cellIs" dxfId="113" priority="97" operator="equal">
      <formula>1</formula>
    </cfRule>
    <cfRule type="cellIs" dxfId="112" priority="98" operator="equal">
      <formula>3</formula>
    </cfRule>
    <cfRule type="cellIs" dxfId="111" priority="99" operator="equal">
      <formula>2</formula>
    </cfRule>
    <cfRule type="cellIs" dxfId="110" priority="100" operator="equal">
      <formula>0</formula>
    </cfRule>
  </conditionalFormatting>
  <conditionalFormatting sqref="F99">
    <cfRule type="cellIs" dxfId="109" priority="92" operator="equal">
      <formula>1</formula>
    </cfRule>
    <cfRule type="cellIs" dxfId="108" priority="93" operator="equal">
      <formula>3</formula>
    </cfRule>
    <cfRule type="cellIs" dxfId="107" priority="94" operator="equal">
      <formula>2</formula>
    </cfRule>
    <cfRule type="cellIs" dxfId="106" priority="95" operator="equal">
      <formula>0</formula>
    </cfRule>
  </conditionalFormatting>
  <conditionalFormatting sqref="F106">
    <cfRule type="cellIs" dxfId="105" priority="87" operator="equal">
      <formula>1</formula>
    </cfRule>
    <cfRule type="cellIs" dxfId="104" priority="88" operator="equal">
      <formula>3</formula>
    </cfRule>
    <cfRule type="cellIs" dxfId="103" priority="89" operator="equal">
      <formula>2</formula>
    </cfRule>
    <cfRule type="cellIs" dxfId="102" priority="90" operator="equal">
      <formula>0</formula>
    </cfRule>
  </conditionalFormatting>
  <conditionalFormatting sqref="F114">
    <cfRule type="cellIs" dxfId="101" priority="82" operator="equal">
      <formula>1</formula>
    </cfRule>
    <cfRule type="cellIs" dxfId="100" priority="83" operator="equal">
      <formula>3</formula>
    </cfRule>
    <cfRule type="cellIs" dxfId="99" priority="84" operator="equal">
      <formula>2</formula>
    </cfRule>
    <cfRule type="cellIs" dxfId="98" priority="85" operator="equal">
      <formula>0</formula>
    </cfRule>
  </conditionalFormatting>
  <conditionalFormatting sqref="F122">
    <cfRule type="cellIs" dxfId="97" priority="77" operator="equal">
      <formula>1</formula>
    </cfRule>
    <cfRule type="cellIs" dxfId="96" priority="78" operator="equal">
      <formula>3</formula>
    </cfRule>
    <cfRule type="cellIs" dxfId="95" priority="79" operator="equal">
      <formula>2</formula>
    </cfRule>
    <cfRule type="cellIs" dxfId="94" priority="80" operator="equal">
      <formula>0</formula>
    </cfRule>
  </conditionalFormatting>
  <conditionalFormatting sqref="F131">
    <cfRule type="cellIs" dxfId="93" priority="72" operator="equal">
      <formula>1</formula>
    </cfRule>
    <cfRule type="cellIs" dxfId="92" priority="73" operator="equal">
      <formula>3</formula>
    </cfRule>
    <cfRule type="cellIs" dxfId="91" priority="74" operator="equal">
      <formula>2</formula>
    </cfRule>
    <cfRule type="cellIs" dxfId="90" priority="75" operator="equal">
      <formula>0</formula>
    </cfRule>
  </conditionalFormatting>
  <conditionalFormatting sqref="F139">
    <cfRule type="cellIs" dxfId="89" priority="67" operator="equal">
      <formula>1</formula>
    </cfRule>
    <cfRule type="cellIs" dxfId="88" priority="68" operator="equal">
      <formula>3</formula>
    </cfRule>
    <cfRule type="cellIs" dxfId="87" priority="69" operator="equal">
      <formula>2</formula>
    </cfRule>
    <cfRule type="cellIs" dxfId="86" priority="70" operator="equal">
      <formula>0</formula>
    </cfRule>
  </conditionalFormatting>
  <conditionalFormatting sqref="F145">
    <cfRule type="cellIs" dxfId="85" priority="62" operator="equal">
      <formula>1</formula>
    </cfRule>
    <cfRule type="cellIs" dxfId="84" priority="63" operator="equal">
      <formula>3</formula>
    </cfRule>
    <cfRule type="cellIs" dxfId="83" priority="64" operator="equal">
      <formula>2</formula>
    </cfRule>
    <cfRule type="cellIs" dxfId="82" priority="65" operator="equal">
      <formula>0</formula>
    </cfRule>
  </conditionalFormatting>
  <conditionalFormatting sqref="F152">
    <cfRule type="cellIs" dxfId="81" priority="57" operator="equal">
      <formula>1</formula>
    </cfRule>
    <cfRule type="cellIs" dxfId="80" priority="58" operator="equal">
      <formula>3</formula>
    </cfRule>
    <cfRule type="cellIs" dxfId="79" priority="59" operator="equal">
      <formula>2</formula>
    </cfRule>
    <cfRule type="cellIs" dxfId="78" priority="60" operator="equal">
      <formula>0</formula>
    </cfRule>
  </conditionalFormatting>
  <conditionalFormatting sqref="F160">
    <cfRule type="cellIs" dxfId="77" priority="52" operator="equal">
      <formula>1</formula>
    </cfRule>
    <cfRule type="cellIs" dxfId="76" priority="53" operator="equal">
      <formula>3</formula>
    </cfRule>
    <cfRule type="cellIs" dxfId="75" priority="54" operator="equal">
      <formula>2</formula>
    </cfRule>
    <cfRule type="cellIs" dxfId="74" priority="55" operator="equal">
      <formula>0</formula>
    </cfRule>
  </conditionalFormatting>
  <conditionalFormatting sqref="F167">
    <cfRule type="cellIs" dxfId="73" priority="47" operator="equal">
      <formula>1</formula>
    </cfRule>
    <cfRule type="cellIs" dxfId="72" priority="48" operator="equal">
      <formula>3</formula>
    </cfRule>
    <cfRule type="cellIs" dxfId="71" priority="49" operator="equal">
      <formula>2</formula>
    </cfRule>
    <cfRule type="cellIs" dxfId="70" priority="50" operator="equal">
      <formula>0</formula>
    </cfRule>
  </conditionalFormatting>
  <conditionalFormatting sqref="F175">
    <cfRule type="cellIs" dxfId="69" priority="42" operator="equal">
      <formula>1</formula>
    </cfRule>
    <cfRule type="cellIs" dxfId="68" priority="43" operator="equal">
      <formula>3</formula>
    </cfRule>
    <cfRule type="cellIs" dxfId="67" priority="44" operator="equal">
      <formula>2</formula>
    </cfRule>
    <cfRule type="cellIs" dxfId="66" priority="45" operator="equal">
      <formula>0</formula>
    </cfRule>
  </conditionalFormatting>
  <conditionalFormatting sqref="F183">
    <cfRule type="cellIs" dxfId="65" priority="37" operator="equal">
      <formula>1</formula>
    </cfRule>
    <cfRule type="cellIs" dxfId="64" priority="38" operator="equal">
      <formula>3</formula>
    </cfRule>
    <cfRule type="cellIs" dxfId="63" priority="39" operator="equal">
      <formula>2</formula>
    </cfRule>
    <cfRule type="cellIs" dxfId="62" priority="40" operator="equal">
      <formula>0</formula>
    </cfRule>
  </conditionalFormatting>
  <conditionalFormatting sqref="F191">
    <cfRule type="cellIs" dxfId="61" priority="32" operator="equal">
      <formula>1</formula>
    </cfRule>
    <cfRule type="cellIs" dxfId="60" priority="33" operator="equal">
      <formula>3</formula>
    </cfRule>
    <cfRule type="cellIs" dxfId="59" priority="34" operator="equal">
      <formula>2</formula>
    </cfRule>
    <cfRule type="cellIs" dxfId="58" priority="35" operator="equal">
      <formula>0</formula>
    </cfRule>
  </conditionalFormatting>
  <conditionalFormatting sqref="F198">
    <cfRule type="cellIs" dxfId="57" priority="27" operator="equal">
      <formula>1</formula>
    </cfRule>
    <cfRule type="cellIs" dxfId="56" priority="28" operator="equal">
      <formula>3</formula>
    </cfRule>
    <cfRule type="cellIs" dxfId="55" priority="29" operator="equal">
      <formula>2</formula>
    </cfRule>
    <cfRule type="cellIs" dxfId="54" priority="30" operator="equal">
      <formula>0</formula>
    </cfRule>
  </conditionalFormatting>
  <conditionalFormatting sqref="F206">
    <cfRule type="cellIs" dxfId="53" priority="22" operator="equal">
      <formula>1</formula>
    </cfRule>
    <cfRule type="cellIs" dxfId="52" priority="23" operator="equal">
      <formula>3</formula>
    </cfRule>
    <cfRule type="cellIs" dxfId="51" priority="24" operator="equal">
      <formula>2</formula>
    </cfRule>
    <cfRule type="cellIs" dxfId="50" priority="25" operator="equal">
      <formula>0</formula>
    </cfRule>
  </conditionalFormatting>
  <conditionalFormatting sqref="F214">
    <cfRule type="cellIs" dxfId="49" priority="17" operator="equal">
      <formula>1</formula>
    </cfRule>
    <cfRule type="cellIs" dxfId="48" priority="18" operator="equal">
      <formula>3</formula>
    </cfRule>
    <cfRule type="cellIs" dxfId="47" priority="19" operator="equal">
      <formula>2</formula>
    </cfRule>
    <cfRule type="cellIs" dxfId="46" priority="20" operator="equal">
      <formula>0</formula>
    </cfRule>
  </conditionalFormatting>
  <conditionalFormatting sqref="F222">
    <cfRule type="cellIs" dxfId="45" priority="12" operator="equal">
      <formula>1</formula>
    </cfRule>
    <cfRule type="cellIs" dxfId="44" priority="13" operator="equal">
      <formula>3</formula>
    </cfRule>
    <cfRule type="cellIs" dxfId="43" priority="14" operator="equal">
      <formula>2</formula>
    </cfRule>
    <cfRule type="cellIs" dxfId="42" priority="15" operator="equal">
      <formula>0</formula>
    </cfRule>
  </conditionalFormatting>
  <conditionalFormatting sqref="F231:F235">
    <cfRule type="cellIs" dxfId="41" priority="7" operator="equal">
      <formula>1</formula>
    </cfRule>
    <cfRule type="cellIs" dxfId="40" priority="8" operator="equal">
      <formula>3</formula>
    </cfRule>
    <cfRule type="cellIs" dxfId="39" priority="9" operator="equal">
      <formula>2</formula>
    </cfRule>
    <cfRule type="cellIs" dxfId="38" priority="10" operator="equal">
      <formula>0</formula>
    </cfRule>
  </conditionalFormatting>
  <conditionalFormatting sqref="F229">
    <cfRule type="cellIs" dxfId="37" priority="2" operator="equal">
      <formula>1</formula>
    </cfRule>
    <cfRule type="cellIs" dxfId="36" priority="3" operator="equal">
      <formula>3</formula>
    </cfRule>
    <cfRule type="cellIs" dxfId="35" priority="4" operator="equal">
      <formula>2</formula>
    </cfRule>
    <cfRule type="cellIs" dxfId="34" priority="5" operator="equal">
      <formula>0</formula>
    </cfRule>
  </conditionalFormatting>
  <dataValidations count="1">
    <dataValidation type="whole" allowBlank="1" showInputMessage="1" showErrorMessage="1" error="Geben Sie einen Wert von 0 bis 3 ein!" sqref="F11:F15 F19:F26 F30:F35 F39:F41 F45:F47 F52:F56 F60:F64 F68:F72 F76:F81 F85:F89 F93:F97 F101:F104 F108:F112 F116:F120 F124:F128 F133:F137 F141:F143 F147:F150 F154:F158 F162:F165 F169:F173 F177:F181 F185:F189 F193:F196 F208:F212 F216:F220 F224:F227 F200:F204 F231:F235" xr:uid="{C0516CA9-9A62-456D-B744-521E93D5FE9E}">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Recertification application
Self-assessment agile leadership&amp;R&amp;G</oddHeader>
    <oddFooter>&amp;L&amp;"Verdana,Standard"&amp;9© VZPM&amp;C&amp;"Verdana,Standard"&amp;9&amp;F&amp;R&amp;"Verdana,Standard"&amp;9&amp;A page &amp;P/&amp;N</oddFooter>
  </headerFooter>
  <legacyDrawingHF r:id="rId2"/>
  <extLst>
    <ext xmlns:x14="http://schemas.microsoft.com/office/spreadsheetml/2009/9/main" uri="{78C0D931-6437-407d-A8EE-F0AAD7539E65}">
      <x14:conditionalFormattings>
        <x14:conditionalFormatting xmlns:xm="http://schemas.microsoft.com/office/excel/2006/main">
          <x14:cfRule type="notContainsText" priority="166" operator="notContains" id="{43CD849E-E5D3-4AC4-8330-A3908464534A}">
            <xm:f>ISERROR(SEARCH("",F11))</xm:f>
            <xm:f>""</xm:f>
            <x14:dxf>
              <fill>
                <patternFill>
                  <bgColor theme="0"/>
                </patternFill>
              </fill>
            </x14:dxf>
          </x14:cfRule>
          <xm:sqref>F11 F200:F204</xm:sqref>
        </x14:conditionalFormatting>
        <x14:conditionalFormatting xmlns:xm="http://schemas.microsoft.com/office/excel/2006/main">
          <x14:cfRule type="notContainsText" priority="161" operator="notContains" id="{04DBD9A0-4713-4AE5-B184-A34895CBB1DE}">
            <xm:f>ISERROR(SEARCH("",F12))</xm:f>
            <xm:f>""</xm:f>
            <x14:dxf>
              <fill>
                <patternFill>
                  <bgColor theme="0"/>
                </patternFill>
              </fill>
            </x14:dxf>
          </x14:cfRule>
          <xm:sqref>F12:F15</xm:sqref>
        </x14:conditionalFormatting>
        <x14:conditionalFormatting xmlns:xm="http://schemas.microsoft.com/office/excel/2006/main">
          <x14:cfRule type="notContainsText" priority="156" operator="notContains" id="{1C258C71-7F06-4169-BCDF-AEB5DE4A476D}">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51" operator="notContains" id="{9E81E930-80DA-4629-AD1B-25E7BCEA3ED7}">
            <xm:f>ISERROR(SEARCH("",F19))</xm:f>
            <xm:f>""</xm:f>
            <x14:dxf>
              <fill>
                <patternFill>
                  <bgColor theme="0"/>
                </patternFill>
              </fill>
            </x14:dxf>
          </x14:cfRule>
          <xm:sqref>F19:F26</xm:sqref>
        </x14:conditionalFormatting>
        <x14:conditionalFormatting xmlns:xm="http://schemas.microsoft.com/office/excel/2006/main">
          <x14:cfRule type="notContainsText" priority="146" operator="notContains" id="{75C08F11-EF4F-4A2C-B0E2-F811A50B6557}">
            <xm:f>ISERROR(SEARCH("",F30))</xm:f>
            <xm:f>""</xm:f>
            <x14:dxf>
              <fill>
                <patternFill>
                  <bgColor theme="0"/>
                </patternFill>
              </fill>
            </x14:dxf>
          </x14:cfRule>
          <xm:sqref>F224:F227 F216:F220 F208:F212 F193:F196 F185:F189 F177:F181 F169:F173 F162:F165 F154:F158 F147:F150 F141:F143 F133:F137 F124:F128 F116:F120 F108:F112 F101:F104 F93:F97 F85:F89 F76:F81 F68:F72 F60:F64 F52:F56 F45:F47 F39:F41 F30:F35</xm:sqref>
        </x14:conditionalFormatting>
        <x14:conditionalFormatting xmlns:xm="http://schemas.microsoft.com/office/excel/2006/main">
          <x14:cfRule type="notContainsText" priority="141" operator="notContains" id="{516E0872-F5B3-42CC-AF25-3AFA43FE9556}">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36" operator="notContains" id="{00A5D314-EA91-4DB6-941D-04740EE77C92}">
            <xm:f>ISERROR(SEARCH("",F28))</xm:f>
            <xm:f>""</xm:f>
            <x14:dxf>
              <fill>
                <patternFill>
                  <bgColor theme="0" tint="-0.14996795556505021"/>
                </patternFill>
              </fill>
            </x14:dxf>
          </x14:cfRule>
          <xm:sqref>F28</xm:sqref>
        </x14:conditionalFormatting>
        <x14:conditionalFormatting xmlns:xm="http://schemas.microsoft.com/office/excel/2006/main">
          <x14:cfRule type="notContainsText" priority="131" operator="notContains" id="{955AA411-7B59-4015-AE04-6CD55A8E14BB}">
            <xm:f>ISERROR(SEARCH("",F37))</xm:f>
            <xm:f>""</xm:f>
            <x14:dxf>
              <fill>
                <patternFill>
                  <bgColor theme="0" tint="-0.14996795556505021"/>
                </patternFill>
              </fill>
            </x14:dxf>
          </x14:cfRule>
          <xm:sqref>F37</xm:sqref>
        </x14:conditionalFormatting>
        <x14:conditionalFormatting xmlns:xm="http://schemas.microsoft.com/office/excel/2006/main">
          <x14:cfRule type="notContainsText" priority="126" operator="notContains" id="{BFEEE3F5-2702-4386-98F4-BBC72B00F061}">
            <xm:f>ISERROR(SEARCH("",F43))</xm:f>
            <xm:f>""</xm:f>
            <x14:dxf>
              <fill>
                <patternFill>
                  <bgColor theme="0" tint="-0.14996795556505021"/>
                </patternFill>
              </fill>
            </x14:dxf>
          </x14:cfRule>
          <xm:sqref>F43</xm:sqref>
        </x14:conditionalFormatting>
        <x14:conditionalFormatting xmlns:xm="http://schemas.microsoft.com/office/excel/2006/main">
          <x14:cfRule type="notContainsText" priority="121" operator="notContains" id="{A7FEF495-C374-4D36-A237-FFA83F844BC8}">
            <xm:f>ISERROR(SEARCH("",F50))</xm:f>
            <xm:f>""</xm:f>
            <x14:dxf>
              <fill>
                <patternFill>
                  <bgColor theme="0" tint="-0.14996795556505021"/>
                </patternFill>
              </fill>
            </x14:dxf>
          </x14:cfRule>
          <xm:sqref>F50</xm:sqref>
        </x14:conditionalFormatting>
        <x14:conditionalFormatting xmlns:xm="http://schemas.microsoft.com/office/excel/2006/main">
          <x14:cfRule type="notContainsText" priority="116" operator="notContains" id="{78B865F3-B1E9-4D84-8CA4-BD935102B183}">
            <xm:f>ISERROR(SEARCH("",F58))</xm:f>
            <xm:f>""</xm:f>
            <x14:dxf>
              <fill>
                <patternFill>
                  <bgColor theme="0" tint="-0.14996795556505021"/>
                </patternFill>
              </fill>
            </x14:dxf>
          </x14:cfRule>
          <xm:sqref>F58</xm:sqref>
        </x14:conditionalFormatting>
        <x14:conditionalFormatting xmlns:xm="http://schemas.microsoft.com/office/excel/2006/main">
          <x14:cfRule type="notContainsText" priority="111" operator="notContains" id="{05F2687F-4FF9-47AB-AA76-0BB47AD9B2FC}">
            <xm:f>ISERROR(SEARCH("",F66))</xm:f>
            <xm:f>""</xm:f>
            <x14:dxf>
              <fill>
                <patternFill>
                  <bgColor theme="0" tint="-0.14996795556505021"/>
                </patternFill>
              </fill>
            </x14:dxf>
          </x14:cfRule>
          <xm:sqref>F66</xm:sqref>
        </x14:conditionalFormatting>
        <x14:conditionalFormatting xmlns:xm="http://schemas.microsoft.com/office/excel/2006/main">
          <x14:cfRule type="notContainsText" priority="106" operator="notContains" id="{7CF212FD-FE9C-475C-8DE1-F732830BB211}">
            <xm:f>ISERROR(SEARCH("",F74))</xm:f>
            <xm:f>""</xm:f>
            <x14:dxf>
              <fill>
                <patternFill>
                  <bgColor theme="0" tint="-0.14996795556505021"/>
                </patternFill>
              </fill>
            </x14:dxf>
          </x14:cfRule>
          <xm:sqref>F74</xm:sqref>
        </x14:conditionalFormatting>
        <x14:conditionalFormatting xmlns:xm="http://schemas.microsoft.com/office/excel/2006/main">
          <x14:cfRule type="notContainsText" priority="101" operator="notContains" id="{54481638-EE08-44D8-A0F3-4E54ABBF8772}">
            <xm:f>ISERROR(SEARCH("",F83))</xm:f>
            <xm:f>""</xm:f>
            <x14:dxf>
              <fill>
                <patternFill>
                  <bgColor theme="0" tint="-0.14996795556505021"/>
                </patternFill>
              </fill>
            </x14:dxf>
          </x14:cfRule>
          <xm:sqref>F83</xm:sqref>
        </x14:conditionalFormatting>
        <x14:conditionalFormatting xmlns:xm="http://schemas.microsoft.com/office/excel/2006/main">
          <x14:cfRule type="notContainsText" priority="96" operator="notContains" id="{32CF703D-4FA1-4D51-8381-744EAA74BC6A}">
            <xm:f>ISERROR(SEARCH("",F91))</xm:f>
            <xm:f>""</xm:f>
            <x14:dxf>
              <fill>
                <patternFill>
                  <bgColor theme="0" tint="-0.14996795556505021"/>
                </patternFill>
              </fill>
            </x14:dxf>
          </x14:cfRule>
          <xm:sqref>F91</xm:sqref>
        </x14:conditionalFormatting>
        <x14:conditionalFormatting xmlns:xm="http://schemas.microsoft.com/office/excel/2006/main">
          <x14:cfRule type="notContainsText" priority="91" operator="notContains" id="{6740141B-E44F-482A-B079-6927F91CAB62}">
            <xm:f>ISERROR(SEARCH("",F99))</xm:f>
            <xm:f>""</xm:f>
            <x14:dxf>
              <fill>
                <patternFill>
                  <bgColor theme="0" tint="-0.14996795556505021"/>
                </patternFill>
              </fill>
            </x14:dxf>
          </x14:cfRule>
          <xm:sqref>F99</xm:sqref>
        </x14:conditionalFormatting>
        <x14:conditionalFormatting xmlns:xm="http://schemas.microsoft.com/office/excel/2006/main">
          <x14:cfRule type="notContainsText" priority="86" operator="notContains" id="{B1F63911-DF80-4BCA-BE23-00D2C53A1FDA}">
            <xm:f>ISERROR(SEARCH("",F106))</xm:f>
            <xm:f>""</xm:f>
            <x14:dxf>
              <fill>
                <patternFill>
                  <bgColor theme="0" tint="-0.14996795556505021"/>
                </patternFill>
              </fill>
            </x14:dxf>
          </x14:cfRule>
          <xm:sqref>F106</xm:sqref>
        </x14:conditionalFormatting>
        <x14:conditionalFormatting xmlns:xm="http://schemas.microsoft.com/office/excel/2006/main">
          <x14:cfRule type="notContainsText" priority="81" operator="notContains" id="{D93FACD1-DE47-4DDD-93C3-45FEE1C8A488}">
            <xm:f>ISERROR(SEARCH("",F114))</xm:f>
            <xm:f>""</xm:f>
            <x14:dxf>
              <fill>
                <patternFill>
                  <bgColor theme="0" tint="-0.14996795556505021"/>
                </patternFill>
              </fill>
            </x14:dxf>
          </x14:cfRule>
          <xm:sqref>F114</xm:sqref>
        </x14:conditionalFormatting>
        <x14:conditionalFormatting xmlns:xm="http://schemas.microsoft.com/office/excel/2006/main">
          <x14:cfRule type="notContainsText" priority="76" operator="notContains" id="{7D420D01-1480-4F6E-837C-A7696FFD4E25}">
            <xm:f>ISERROR(SEARCH("",F122))</xm:f>
            <xm:f>""</xm:f>
            <x14:dxf>
              <fill>
                <patternFill>
                  <bgColor theme="0" tint="-0.14996795556505021"/>
                </patternFill>
              </fill>
            </x14:dxf>
          </x14:cfRule>
          <xm:sqref>F122</xm:sqref>
        </x14:conditionalFormatting>
        <x14:conditionalFormatting xmlns:xm="http://schemas.microsoft.com/office/excel/2006/main">
          <x14:cfRule type="notContainsText" priority="71" operator="notContains" id="{108FE8A1-74C7-4129-B99E-23869727C608}">
            <xm:f>ISERROR(SEARCH("",F131))</xm:f>
            <xm:f>""</xm:f>
            <x14:dxf>
              <fill>
                <patternFill>
                  <bgColor theme="0" tint="-0.14996795556505021"/>
                </patternFill>
              </fill>
            </x14:dxf>
          </x14:cfRule>
          <xm:sqref>F131</xm:sqref>
        </x14:conditionalFormatting>
        <x14:conditionalFormatting xmlns:xm="http://schemas.microsoft.com/office/excel/2006/main">
          <x14:cfRule type="notContainsText" priority="66" operator="notContains" id="{740753FB-1E23-4D07-9A92-DAA0C91B8ED8}">
            <xm:f>ISERROR(SEARCH("",F139))</xm:f>
            <xm:f>""</xm:f>
            <x14:dxf>
              <fill>
                <patternFill>
                  <bgColor theme="0" tint="-0.14996795556505021"/>
                </patternFill>
              </fill>
            </x14:dxf>
          </x14:cfRule>
          <xm:sqref>F139</xm:sqref>
        </x14:conditionalFormatting>
        <x14:conditionalFormatting xmlns:xm="http://schemas.microsoft.com/office/excel/2006/main">
          <x14:cfRule type="notContainsText" priority="61" operator="notContains" id="{D38E131E-1C03-4E08-AFFB-AD3A6E149320}">
            <xm:f>ISERROR(SEARCH("",F145))</xm:f>
            <xm:f>""</xm:f>
            <x14:dxf>
              <fill>
                <patternFill>
                  <bgColor theme="0" tint="-0.14996795556505021"/>
                </patternFill>
              </fill>
            </x14:dxf>
          </x14:cfRule>
          <xm:sqref>F145</xm:sqref>
        </x14:conditionalFormatting>
        <x14:conditionalFormatting xmlns:xm="http://schemas.microsoft.com/office/excel/2006/main">
          <x14:cfRule type="notContainsText" priority="56" operator="notContains" id="{FDB2994A-CC57-4239-9451-014A8FB85525}">
            <xm:f>ISERROR(SEARCH("",F152))</xm:f>
            <xm:f>""</xm:f>
            <x14:dxf>
              <fill>
                <patternFill>
                  <bgColor theme="0" tint="-0.14996795556505021"/>
                </patternFill>
              </fill>
            </x14:dxf>
          </x14:cfRule>
          <xm:sqref>F152</xm:sqref>
        </x14:conditionalFormatting>
        <x14:conditionalFormatting xmlns:xm="http://schemas.microsoft.com/office/excel/2006/main">
          <x14:cfRule type="notContainsText" priority="51" operator="notContains" id="{34B1C1E5-5066-4791-8553-C319EAA4B226}">
            <xm:f>ISERROR(SEARCH("",F160))</xm:f>
            <xm:f>""</xm:f>
            <x14:dxf>
              <fill>
                <patternFill>
                  <bgColor theme="0" tint="-0.14996795556505021"/>
                </patternFill>
              </fill>
            </x14:dxf>
          </x14:cfRule>
          <xm:sqref>F160</xm:sqref>
        </x14:conditionalFormatting>
        <x14:conditionalFormatting xmlns:xm="http://schemas.microsoft.com/office/excel/2006/main">
          <x14:cfRule type="notContainsText" priority="46" operator="notContains" id="{58B0D745-DF61-4EF8-92DD-9A4DE25EE8A6}">
            <xm:f>ISERROR(SEARCH("",F167))</xm:f>
            <xm:f>""</xm:f>
            <x14:dxf>
              <fill>
                <patternFill>
                  <bgColor theme="0" tint="-0.14996795556505021"/>
                </patternFill>
              </fill>
            </x14:dxf>
          </x14:cfRule>
          <xm:sqref>F167</xm:sqref>
        </x14:conditionalFormatting>
        <x14:conditionalFormatting xmlns:xm="http://schemas.microsoft.com/office/excel/2006/main">
          <x14:cfRule type="notContainsText" priority="41" operator="notContains" id="{A300E36E-7343-4257-AAEE-B948815956BE}">
            <xm:f>ISERROR(SEARCH("",F175))</xm:f>
            <xm:f>""</xm:f>
            <x14:dxf>
              <fill>
                <patternFill>
                  <bgColor theme="0" tint="-0.14996795556505021"/>
                </patternFill>
              </fill>
            </x14:dxf>
          </x14:cfRule>
          <xm:sqref>F175</xm:sqref>
        </x14:conditionalFormatting>
        <x14:conditionalFormatting xmlns:xm="http://schemas.microsoft.com/office/excel/2006/main">
          <x14:cfRule type="notContainsText" priority="36" operator="notContains" id="{10B3D596-9CB9-4722-B1ED-954E94E5F74D}">
            <xm:f>ISERROR(SEARCH("",F183))</xm:f>
            <xm:f>""</xm:f>
            <x14:dxf>
              <fill>
                <patternFill>
                  <bgColor theme="0" tint="-0.14996795556505021"/>
                </patternFill>
              </fill>
            </x14:dxf>
          </x14:cfRule>
          <xm:sqref>F183</xm:sqref>
        </x14:conditionalFormatting>
        <x14:conditionalFormatting xmlns:xm="http://schemas.microsoft.com/office/excel/2006/main">
          <x14:cfRule type="notContainsText" priority="31" operator="notContains" id="{5C48E28D-5074-4B90-A98B-F2510DA06B02}">
            <xm:f>ISERROR(SEARCH("",F191))</xm:f>
            <xm:f>""</xm:f>
            <x14:dxf>
              <fill>
                <patternFill>
                  <bgColor theme="0" tint="-0.14996795556505021"/>
                </patternFill>
              </fill>
            </x14:dxf>
          </x14:cfRule>
          <xm:sqref>F191</xm:sqref>
        </x14:conditionalFormatting>
        <x14:conditionalFormatting xmlns:xm="http://schemas.microsoft.com/office/excel/2006/main">
          <x14:cfRule type="notContainsText" priority="26" operator="notContains" id="{2A979ACA-1F39-4D2C-874D-1C1B3A379365}">
            <xm:f>ISERROR(SEARCH("",F198))</xm:f>
            <xm:f>""</xm:f>
            <x14:dxf>
              <fill>
                <patternFill>
                  <bgColor theme="0" tint="-0.14996795556505021"/>
                </patternFill>
              </fill>
            </x14:dxf>
          </x14:cfRule>
          <xm:sqref>F198</xm:sqref>
        </x14:conditionalFormatting>
        <x14:conditionalFormatting xmlns:xm="http://schemas.microsoft.com/office/excel/2006/main">
          <x14:cfRule type="notContainsText" priority="21" operator="notContains" id="{8A098003-0070-4449-8007-18B0F994B223}">
            <xm:f>ISERROR(SEARCH("",F206))</xm:f>
            <xm:f>""</xm:f>
            <x14:dxf>
              <fill>
                <patternFill>
                  <bgColor theme="0" tint="-0.14996795556505021"/>
                </patternFill>
              </fill>
            </x14:dxf>
          </x14:cfRule>
          <xm:sqref>F206</xm:sqref>
        </x14:conditionalFormatting>
        <x14:conditionalFormatting xmlns:xm="http://schemas.microsoft.com/office/excel/2006/main">
          <x14:cfRule type="notContainsText" priority="16" operator="notContains" id="{77C8ED70-78D5-4BA4-85A2-7949AC06A640}">
            <xm:f>ISERROR(SEARCH("",F214))</xm:f>
            <xm:f>""</xm:f>
            <x14:dxf>
              <fill>
                <patternFill>
                  <bgColor theme="0" tint="-0.14996795556505021"/>
                </patternFill>
              </fill>
            </x14:dxf>
          </x14:cfRule>
          <xm:sqref>F214</xm:sqref>
        </x14:conditionalFormatting>
        <x14:conditionalFormatting xmlns:xm="http://schemas.microsoft.com/office/excel/2006/main">
          <x14:cfRule type="notContainsText" priority="11" operator="notContains" id="{88A4DE4E-8B68-421A-9083-6849F882DE75}">
            <xm:f>ISERROR(SEARCH("",F222))</xm:f>
            <xm:f>""</xm:f>
            <x14:dxf>
              <fill>
                <patternFill>
                  <bgColor theme="0" tint="-0.14996795556505021"/>
                </patternFill>
              </fill>
            </x14:dxf>
          </x14:cfRule>
          <xm:sqref>F222</xm:sqref>
        </x14:conditionalFormatting>
        <x14:conditionalFormatting xmlns:xm="http://schemas.microsoft.com/office/excel/2006/main">
          <x14:cfRule type="notContainsText" priority="6" operator="notContains" id="{6237B0FB-F9D9-4AEB-816A-61AC8D91682C}">
            <xm:f>ISERROR(SEARCH("",F231))</xm:f>
            <xm:f>""</xm:f>
            <x14:dxf>
              <fill>
                <patternFill>
                  <bgColor theme="0"/>
                </patternFill>
              </fill>
            </x14:dxf>
          </x14:cfRule>
          <xm:sqref>F231:F235</xm:sqref>
        </x14:conditionalFormatting>
        <x14:conditionalFormatting xmlns:xm="http://schemas.microsoft.com/office/excel/2006/main">
          <x14:cfRule type="notContainsText" priority="1" operator="notContains" id="{1502807E-DD74-4AFA-950F-988E2C656886}">
            <xm:f>ISERROR(SEARCH("",F229))</xm:f>
            <xm:f>""</xm:f>
            <x14:dxf>
              <fill>
                <patternFill>
                  <bgColor theme="0" tint="-0.14996795556505021"/>
                </patternFill>
              </fill>
            </x14:dxf>
          </x14:cfRule>
          <xm:sqref>F229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
  <dimension ref="A1:E21"/>
  <sheetViews>
    <sheetView showGridLines="0" zoomScaleNormal="100" workbookViewId="0"/>
  </sheetViews>
  <sheetFormatPr baseColWidth="10" defaultColWidth="11.453125" defaultRowHeight="18" customHeight="1" x14ac:dyDescent="0.35"/>
  <cols>
    <col min="1" max="1" width="22.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row r="2" spans="1:5" ht="18" customHeight="1" x14ac:dyDescent="0.35">
      <c r="A2" s="293" t="s">
        <v>1093</v>
      </c>
      <c r="B2" s="363" t="s">
        <v>1</v>
      </c>
      <c r="C2" s="363"/>
      <c r="D2" s="363"/>
      <c r="E2" s="363"/>
    </row>
    <row r="3" spans="1:5" ht="18" customHeight="1" x14ac:dyDescent="0.35">
      <c r="A3" s="293" t="s">
        <v>1094</v>
      </c>
      <c r="B3" s="364" t="s">
        <v>1098</v>
      </c>
      <c r="C3" s="363"/>
      <c r="D3" s="363"/>
      <c r="E3" s="363"/>
    </row>
    <row r="4" spans="1:5" ht="18" customHeight="1" x14ac:dyDescent="0.35">
      <c r="A4" s="293" t="s">
        <v>1095</v>
      </c>
      <c r="B4" s="365" t="s">
        <v>1099</v>
      </c>
      <c r="C4" s="366"/>
      <c r="D4" s="366"/>
      <c r="E4" s="366"/>
    </row>
    <row r="5" spans="1:5" ht="18" customHeight="1" x14ac:dyDescent="0.35">
      <c r="A5" s="293" t="s">
        <v>3</v>
      </c>
      <c r="B5" s="367">
        <v>9.1999999999999993</v>
      </c>
      <c r="C5" s="367"/>
      <c r="D5" s="367"/>
      <c r="E5" s="367"/>
    </row>
    <row r="6" spans="1:5" ht="18" customHeight="1" x14ac:dyDescent="0.35">
      <c r="A6" s="293" t="s">
        <v>1096</v>
      </c>
      <c r="B6" s="364" t="s">
        <v>1089</v>
      </c>
      <c r="C6" s="363"/>
      <c r="D6" s="363"/>
      <c r="E6" s="363"/>
    </row>
    <row r="7" spans="1:5" ht="18" customHeight="1" x14ac:dyDescent="0.35">
      <c r="A7" s="293" t="s">
        <v>1097</v>
      </c>
      <c r="B7" s="368" t="str">
        <f ca="1">MID(CELL("DATEINAME"),FIND("[",CELL("DATEINAME"))+1,FIND("]",CELL("DATEINAME"))-FIND("[",CELL("DATEINAME"))-6)</f>
        <v>VZPM_PMLD_Rezertifizierungsantrag_V9.2_EN</v>
      </c>
      <c r="C7" s="368"/>
      <c r="D7" s="368"/>
      <c r="E7" s="368"/>
    </row>
    <row r="9" spans="1:5" ht="18" customHeight="1" x14ac:dyDescent="0.35">
      <c r="A9" s="3" t="s">
        <v>1100</v>
      </c>
    </row>
    <row r="10" spans="1:5" ht="10" customHeight="1" x14ac:dyDescent="0.35"/>
    <row r="11" spans="1:5" ht="18" customHeight="1" x14ac:dyDescent="0.35">
      <c r="A11" s="118" t="s">
        <v>1101</v>
      </c>
      <c r="B11" s="25" t="s">
        <v>1102</v>
      </c>
      <c r="C11" s="118" t="s">
        <v>1103</v>
      </c>
      <c r="D11" s="118" t="s">
        <v>1104</v>
      </c>
      <c r="E11" s="118" t="s">
        <v>1105</v>
      </c>
    </row>
    <row r="12" spans="1:5" ht="18" customHeight="1" x14ac:dyDescent="0.35">
      <c r="A12" s="193" t="s">
        <v>1106</v>
      </c>
      <c r="B12" s="194">
        <v>43433</v>
      </c>
      <c r="C12" s="284" t="s">
        <v>1108</v>
      </c>
      <c r="D12" s="193" t="s">
        <v>4</v>
      </c>
      <c r="E12" s="193"/>
    </row>
    <row r="13" spans="1:5" ht="18" customHeight="1" x14ac:dyDescent="0.35">
      <c r="A13" s="193" t="s">
        <v>1107</v>
      </c>
      <c r="B13" s="194">
        <v>44945</v>
      </c>
      <c r="C13" s="284" t="s">
        <v>1109</v>
      </c>
      <c r="D13" s="193" t="s">
        <v>1</v>
      </c>
      <c r="E13" s="193"/>
    </row>
    <row r="15" spans="1:5" ht="18" customHeight="1" x14ac:dyDescent="0.35">
      <c r="A15" s="3" t="s">
        <v>1110</v>
      </c>
      <c r="D15" s="4"/>
    </row>
    <row r="16" spans="1:5" ht="10" customHeight="1" x14ac:dyDescent="0.35"/>
    <row r="17" spans="1:5" ht="18" customHeight="1" x14ac:dyDescent="0.35">
      <c r="A17" s="293" t="s">
        <v>1102</v>
      </c>
      <c r="B17" s="25" t="s">
        <v>3</v>
      </c>
      <c r="C17" s="293" t="s">
        <v>573</v>
      </c>
      <c r="D17" s="361" t="s">
        <v>1111</v>
      </c>
      <c r="E17" s="362"/>
    </row>
    <row r="18" spans="1:5" ht="18" customHeight="1" x14ac:dyDescent="0.35">
      <c r="A18" s="195">
        <v>44944</v>
      </c>
      <c r="B18" s="196">
        <v>9.1999999999999993</v>
      </c>
      <c r="C18" s="197" t="s">
        <v>1</v>
      </c>
      <c r="D18" s="369" t="s">
        <v>1092</v>
      </c>
      <c r="E18" s="370"/>
    </row>
    <row r="19" spans="1:5" ht="18" customHeight="1" x14ac:dyDescent="0.35">
      <c r="A19" s="287">
        <v>43595</v>
      </c>
      <c r="B19" s="288">
        <v>8.1</v>
      </c>
      <c r="C19" s="289" t="s">
        <v>210</v>
      </c>
      <c r="D19" s="290" t="s">
        <v>1090</v>
      </c>
      <c r="E19" s="291"/>
    </row>
    <row r="20" spans="1:5" ht="18" customHeight="1" x14ac:dyDescent="0.35">
      <c r="A20" s="287">
        <v>43464</v>
      </c>
      <c r="B20" s="292">
        <v>8</v>
      </c>
      <c r="C20" s="289" t="s">
        <v>1</v>
      </c>
      <c r="D20" s="359" t="s">
        <v>1091</v>
      </c>
      <c r="E20" s="360"/>
    </row>
    <row r="21" spans="1:5" ht="18" customHeight="1" x14ac:dyDescent="0.35">
      <c r="A21" s="139"/>
      <c r="B21" s="140"/>
      <c r="C21" s="141"/>
      <c r="D21" s="142"/>
      <c r="E21" s="141"/>
    </row>
  </sheetData>
  <sheetProtection algorithmName="SHA-512" hashValue="QRL97HUalt0Wf2cnqtbEqiED/Xb1e7xqh6SVo8G/EkQYc5CdNcgm6kNYrzVCNN2ZbM6SUVRL/vPtlVwCjwTVig==" saltValue="7AiDPwfGmeCHLAAfpJYhQw==" spinCount="100000" sheet="1" objects="1" scenarios="1"/>
  <mergeCells count="9">
    <mergeCell ref="D20:E20"/>
    <mergeCell ref="D17:E17"/>
    <mergeCell ref="B2:E2"/>
    <mergeCell ref="B3:E3"/>
    <mergeCell ref="B4:E4"/>
    <mergeCell ref="B5:E5"/>
    <mergeCell ref="B6:E6"/>
    <mergeCell ref="B7:E7"/>
    <mergeCell ref="D18:E18"/>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Recertification application
Administration methodology&amp;R&amp;G</oddHeader>
    <oddFooter>&amp;L&amp;"Verdana,Standard"&amp;9© VZPM&amp;C&amp;"Verdana,Standard"&amp;9&amp;F&amp;R&amp;"Verdana,Standard"&amp;9&amp;A page &amp;P/&amp;N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1"/>
  <dimension ref="A1:B271"/>
  <sheetViews>
    <sheetView zoomScaleNormal="100" workbookViewId="0"/>
  </sheetViews>
  <sheetFormatPr baseColWidth="10" defaultColWidth="11.453125" defaultRowHeight="18" customHeight="1" x14ac:dyDescent="0.35"/>
  <cols>
    <col min="1" max="1" width="24" style="1" customWidth="1"/>
    <col min="2" max="2" width="93.81640625" style="1" bestFit="1" customWidth="1"/>
    <col min="3" max="16384" width="11.453125" style="1"/>
  </cols>
  <sheetData>
    <row r="1" spans="1:2" ht="18" customHeight="1" x14ac:dyDescent="0.35">
      <c r="A1" s="13" t="s">
        <v>10</v>
      </c>
      <c r="B1" s="198" t="s">
        <v>352</v>
      </c>
    </row>
    <row r="2" spans="1:2" ht="18" customHeight="1" x14ac:dyDescent="0.35">
      <c r="B2" s="198" t="s">
        <v>353</v>
      </c>
    </row>
    <row r="3" spans="1:2" ht="18" customHeight="1" x14ac:dyDescent="0.35">
      <c r="B3" s="13"/>
    </row>
    <row r="4" spans="1:2" ht="18" customHeight="1" x14ac:dyDescent="0.35">
      <c r="A4" s="13" t="s">
        <v>12</v>
      </c>
      <c r="B4" s="198" t="s">
        <v>354</v>
      </c>
    </row>
    <row r="5" spans="1:2" ht="18" customHeight="1" x14ac:dyDescent="0.35">
      <c r="B5" s="198" t="s">
        <v>355</v>
      </c>
    </row>
    <row r="6" spans="1:2" ht="18" customHeight="1" x14ac:dyDescent="0.35">
      <c r="B6" s="198" t="s">
        <v>356</v>
      </c>
    </row>
    <row r="7" spans="1:2" ht="18" customHeight="1" x14ac:dyDescent="0.35">
      <c r="B7" s="198" t="s">
        <v>357</v>
      </c>
    </row>
    <row r="8" spans="1:2" ht="18" customHeight="1" x14ac:dyDescent="0.35">
      <c r="B8" s="198" t="s">
        <v>358</v>
      </c>
    </row>
    <row r="9" spans="1:2" ht="18" customHeight="1" x14ac:dyDescent="0.35">
      <c r="B9" s="198" t="s">
        <v>359</v>
      </c>
    </row>
    <row r="10" spans="1:2" ht="18" customHeight="1" x14ac:dyDescent="0.35">
      <c r="B10" s="198" t="s">
        <v>360</v>
      </c>
    </row>
    <row r="11" spans="1:2" ht="18" customHeight="1" x14ac:dyDescent="0.35">
      <c r="B11" s="198" t="s">
        <v>361</v>
      </c>
    </row>
    <row r="12" spans="1:2" ht="18" customHeight="1" x14ac:dyDescent="0.35">
      <c r="B12" s="198" t="s">
        <v>362</v>
      </c>
    </row>
    <row r="13" spans="1:2" ht="18" customHeight="1" x14ac:dyDescent="0.35">
      <c r="B13" s="198" t="s">
        <v>363</v>
      </c>
    </row>
    <row r="14" spans="1:2" ht="18" customHeight="1" x14ac:dyDescent="0.35">
      <c r="B14" s="198" t="s">
        <v>364</v>
      </c>
    </row>
    <row r="15" spans="1:2" ht="18" customHeight="1" x14ac:dyDescent="0.35">
      <c r="B15" s="198" t="s">
        <v>365</v>
      </c>
    </row>
    <row r="16" spans="1:2" ht="18" customHeight="1" x14ac:dyDescent="0.35">
      <c r="B16" s="198" t="s">
        <v>366</v>
      </c>
    </row>
    <row r="17" spans="1:2" ht="18" customHeight="1" x14ac:dyDescent="0.35">
      <c r="B17" s="198" t="s">
        <v>367</v>
      </c>
    </row>
    <row r="19" spans="1:2" ht="18" customHeight="1" x14ac:dyDescent="0.35">
      <c r="A19" s="13" t="s">
        <v>13</v>
      </c>
      <c r="B19" s="198" t="s">
        <v>368</v>
      </c>
    </row>
    <row r="20" spans="1:2" ht="18" customHeight="1" x14ac:dyDescent="0.35">
      <c r="A20" s="13"/>
      <c r="B20" s="198" t="s">
        <v>369</v>
      </c>
    </row>
    <row r="21" spans="1:2" ht="18" customHeight="1" x14ac:dyDescent="0.35">
      <c r="A21" s="13"/>
      <c r="B21" s="198" t="s">
        <v>370</v>
      </c>
    </row>
    <row r="23" spans="1:2" ht="18" customHeight="1" x14ac:dyDescent="0.35">
      <c r="A23" s="13" t="s">
        <v>14</v>
      </c>
      <c r="B23" s="198" t="s">
        <v>371</v>
      </c>
    </row>
    <row r="24" spans="1:2" ht="18" customHeight="1" x14ac:dyDescent="0.35">
      <c r="B24" s="198" t="s">
        <v>372</v>
      </c>
    </row>
    <row r="25" spans="1:2" ht="18" customHeight="1" x14ac:dyDescent="0.35">
      <c r="B25" s="198" t="s">
        <v>373</v>
      </c>
    </row>
    <row r="27" spans="1:2" ht="18" customHeight="1" x14ac:dyDescent="0.35">
      <c r="A27" s="40" t="s">
        <v>15</v>
      </c>
      <c r="B27" s="198" t="s">
        <v>374</v>
      </c>
    </row>
    <row r="28" spans="1:2" ht="18" customHeight="1" x14ac:dyDescent="0.35">
      <c r="B28" s="198" t="s">
        <v>17</v>
      </c>
    </row>
    <row r="29" spans="1:2" ht="18" customHeight="1" x14ac:dyDescent="0.35">
      <c r="B29" s="198" t="s">
        <v>375</v>
      </c>
    </row>
    <row r="30" spans="1:2" ht="18" customHeight="1" x14ac:dyDescent="0.35">
      <c r="B30" s="198" t="s">
        <v>16</v>
      </c>
    </row>
    <row r="32" spans="1:2" ht="18" customHeight="1" x14ac:dyDescent="0.35">
      <c r="A32" s="48" t="s">
        <v>2</v>
      </c>
      <c r="B32" s="198" t="s">
        <v>376</v>
      </c>
    </row>
    <row r="33" spans="1:2" ht="18" customHeight="1" x14ac:dyDescent="0.35">
      <c r="B33" s="198" t="s">
        <v>377</v>
      </c>
    </row>
    <row r="35" spans="1:2" ht="18" customHeight="1" x14ac:dyDescent="0.35">
      <c r="A35" s="92" t="s">
        <v>21</v>
      </c>
      <c r="B35" s="92" t="s">
        <v>22</v>
      </c>
    </row>
    <row r="36" spans="1:2" ht="18" customHeight="1" x14ac:dyDescent="0.35">
      <c r="B36" s="105" t="s">
        <v>23</v>
      </c>
    </row>
    <row r="38" spans="1:2" ht="18" customHeight="1" x14ac:dyDescent="0.35">
      <c r="A38" s="106" t="s">
        <v>28</v>
      </c>
      <c r="B38" s="106" t="s">
        <v>31</v>
      </c>
    </row>
    <row r="39" spans="1:2" ht="18" customHeight="1" x14ac:dyDescent="0.35">
      <c r="B39" s="106" t="s">
        <v>32</v>
      </c>
    </row>
    <row r="41" spans="1:2" ht="18" customHeight="1" x14ac:dyDescent="0.35">
      <c r="A41" s="134" t="s">
        <v>34</v>
      </c>
      <c r="B41" s="198" t="s">
        <v>378</v>
      </c>
    </row>
    <row r="42" spans="1:2" ht="18" customHeight="1" x14ac:dyDescent="0.35">
      <c r="B42" s="198" t="s">
        <v>379</v>
      </c>
    </row>
    <row r="43" spans="1:2" ht="18" customHeight="1" x14ac:dyDescent="0.35">
      <c r="B43" s="198" t="s">
        <v>380</v>
      </c>
    </row>
    <row r="44" spans="1:2" ht="18" customHeight="1" x14ac:dyDescent="0.35">
      <c r="B44" s="198" t="s">
        <v>381</v>
      </c>
    </row>
    <row r="45" spans="1:2" ht="18" customHeight="1" x14ac:dyDescent="0.35">
      <c r="B45" s="198" t="s">
        <v>382</v>
      </c>
    </row>
    <row r="46" spans="1:2" ht="18" customHeight="1" x14ac:dyDescent="0.35">
      <c r="B46" s="198" t="s">
        <v>383</v>
      </c>
    </row>
    <row r="47" spans="1:2" ht="18" customHeight="1" x14ac:dyDescent="0.35">
      <c r="B47" s="198" t="s">
        <v>384</v>
      </c>
    </row>
    <row r="48" spans="1:2" ht="18" customHeight="1" x14ac:dyDescent="0.35">
      <c r="B48" s="198" t="s">
        <v>385</v>
      </c>
    </row>
    <row r="49" spans="1:2" ht="18" customHeight="1" x14ac:dyDescent="0.35">
      <c r="B49" s="198" t="s">
        <v>386</v>
      </c>
    </row>
    <row r="50" spans="1:2" ht="18" customHeight="1" x14ac:dyDescent="0.35">
      <c r="B50" s="198" t="s">
        <v>387</v>
      </c>
    </row>
    <row r="51" spans="1:2" ht="18" customHeight="1" x14ac:dyDescent="0.35">
      <c r="B51" s="198" t="s">
        <v>388</v>
      </c>
    </row>
    <row r="52" spans="1:2" ht="18" customHeight="1" x14ac:dyDescent="0.35">
      <c r="B52" s="198" t="s">
        <v>389</v>
      </c>
    </row>
    <row r="53" spans="1:2" ht="18" customHeight="1" x14ac:dyDescent="0.35">
      <c r="B53" s="198" t="s">
        <v>390</v>
      </c>
    </row>
    <row r="54" spans="1:2" ht="18" customHeight="1" x14ac:dyDescent="0.35">
      <c r="B54" s="198" t="s">
        <v>391</v>
      </c>
    </row>
    <row r="55" spans="1:2" ht="18" customHeight="1" x14ac:dyDescent="0.35">
      <c r="B55" s="198" t="s">
        <v>392</v>
      </c>
    </row>
    <row r="56" spans="1:2" ht="18" customHeight="1" x14ac:dyDescent="0.35">
      <c r="B56" s="198" t="s">
        <v>393</v>
      </c>
    </row>
    <row r="58" spans="1:2" ht="18" customHeight="1" x14ac:dyDescent="0.35">
      <c r="A58" s="154" t="s">
        <v>35</v>
      </c>
      <c r="B58" s="198" t="s">
        <v>395</v>
      </c>
    </row>
    <row r="59" spans="1:2" ht="18" customHeight="1" x14ac:dyDescent="0.35">
      <c r="B59" s="198" t="s">
        <v>394</v>
      </c>
    </row>
    <row r="60" spans="1:2" ht="18" customHeight="1" x14ac:dyDescent="0.35">
      <c r="B60" s="198" t="s">
        <v>396</v>
      </c>
    </row>
    <row r="61" spans="1:2" ht="18" customHeight="1" x14ac:dyDescent="0.35">
      <c r="B61" s="198" t="s">
        <v>397</v>
      </c>
    </row>
    <row r="62" spans="1:2" ht="18" customHeight="1" x14ac:dyDescent="0.35">
      <c r="B62" s="198" t="s">
        <v>398</v>
      </c>
    </row>
    <row r="63" spans="1:2" ht="18" customHeight="1" x14ac:dyDescent="0.35">
      <c r="B63" s="198" t="s">
        <v>399</v>
      </c>
    </row>
    <row r="64" spans="1:2" ht="18" customHeight="1" x14ac:dyDescent="0.35">
      <c r="B64" s="198" t="s">
        <v>400</v>
      </c>
    </row>
    <row r="65" spans="2:2" ht="18" customHeight="1" x14ac:dyDescent="0.35">
      <c r="B65" s="198" t="s">
        <v>401</v>
      </c>
    </row>
    <row r="66" spans="2:2" ht="18" customHeight="1" x14ac:dyDescent="0.35">
      <c r="B66" s="198" t="s">
        <v>402</v>
      </c>
    </row>
    <row r="67" spans="2:2" ht="18" customHeight="1" x14ac:dyDescent="0.35">
      <c r="B67" s="198" t="s">
        <v>403</v>
      </c>
    </row>
    <row r="68" spans="2:2" ht="18" customHeight="1" x14ac:dyDescent="0.35">
      <c r="B68" s="198" t="s">
        <v>404</v>
      </c>
    </row>
    <row r="69" spans="2:2" ht="18" customHeight="1" x14ac:dyDescent="0.35">
      <c r="B69" s="198" t="s">
        <v>405</v>
      </c>
    </row>
    <row r="70" spans="2:2" ht="18" customHeight="1" x14ac:dyDescent="0.35">
      <c r="B70" s="198" t="s">
        <v>406</v>
      </c>
    </row>
    <row r="71" spans="2:2" ht="18" customHeight="1" x14ac:dyDescent="0.35">
      <c r="B71" s="198" t="s">
        <v>407</v>
      </c>
    </row>
    <row r="72" spans="2:2" ht="18" customHeight="1" x14ac:dyDescent="0.35">
      <c r="B72" s="198" t="s">
        <v>408</v>
      </c>
    </row>
    <row r="73" spans="2:2" ht="18" customHeight="1" x14ac:dyDescent="0.35">
      <c r="B73" s="198" t="s">
        <v>409</v>
      </c>
    </row>
    <row r="74" spans="2:2" ht="18" customHeight="1" x14ac:dyDescent="0.35">
      <c r="B74" s="198" t="s">
        <v>410</v>
      </c>
    </row>
    <row r="75" spans="2:2" ht="18" customHeight="1" x14ac:dyDescent="0.35">
      <c r="B75" s="198" t="s">
        <v>411</v>
      </c>
    </row>
    <row r="76" spans="2:2" ht="18" customHeight="1" x14ac:dyDescent="0.35">
      <c r="B76" s="198" t="s">
        <v>412</v>
      </c>
    </row>
    <row r="77" spans="2:2" ht="18" customHeight="1" x14ac:dyDescent="0.35">
      <c r="B77" s="198" t="s">
        <v>413</v>
      </c>
    </row>
    <row r="78" spans="2:2" ht="18" customHeight="1" x14ac:dyDescent="0.35">
      <c r="B78" s="198" t="s">
        <v>414</v>
      </c>
    </row>
    <row r="79" spans="2:2" ht="18" customHeight="1" x14ac:dyDescent="0.35">
      <c r="B79" s="198" t="s">
        <v>426</v>
      </c>
    </row>
    <row r="80" spans="2:2" ht="18" customHeight="1" x14ac:dyDescent="0.35">
      <c r="B80" s="198" t="s">
        <v>416</v>
      </c>
    </row>
    <row r="81" spans="1:2" ht="18" customHeight="1" x14ac:dyDescent="0.35">
      <c r="B81" s="271" t="s">
        <v>415</v>
      </c>
    </row>
    <row r="82" spans="1:2" ht="18" customHeight="1" x14ac:dyDescent="0.35">
      <c r="B82" s="198" t="s">
        <v>417</v>
      </c>
    </row>
    <row r="83" spans="1:2" ht="18" customHeight="1" x14ac:dyDescent="0.35">
      <c r="B83" s="198" t="s">
        <v>418</v>
      </c>
    </row>
    <row r="84" spans="1:2" ht="18" customHeight="1" x14ac:dyDescent="0.35">
      <c r="B84" s="198" t="s">
        <v>419</v>
      </c>
    </row>
    <row r="85" spans="1:2" ht="18" customHeight="1" x14ac:dyDescent="0.35">
      <c r="B85" s="198" t="s">
        <v>420</v>
      </c>
    </row>
    <row r="86" spans="1:2" ht="18" customHeight="1" x14ac:dyDescent="0.35">
      <c r="B86" s="198" t="s">
        <v>421</v>
      </c>
    </row>
    <row r="87" spans="1:2" ht="18" customHeight="1" x14ac:dyDescent="0.35">
      <c r="B87" s="198" t="s">
        <v>427</v>
      </c>
    </row>
    <row r="88" spans="1:2" ht="18" customHeight="1" x14ac:dyDescent="0.35">
      <c r="B88" s="198" t="s">
        <v>422</v>
      </c>
    </row>
    <row r="89" spans="1:2" ht="18" customHeight="1" x14ac:dyDescent="0.35">
      <c r="B89" s="198" t="s">
        <v>423</v>
      </c>
    </row>
    <row r="90" spans="1:2" ht="18" customHeight="1" x14ac:dyDescent="0.35">
      <c r="B90" s="198" t="s">
        <v>424</v>
      </c>
    </row>
    <row r="91" spans="1:2" ht="18" customHeight="1" x14ac:dyDescent="0.35">
      <c r="B91" s="198" t="s">
        <v>425</v>
      </c>
    </row>
    <row r="93" spans="1:2" ht="18" customHeight="1" x14ac:dyDescent="0.35">
      <c r="A93" s="155" t="s">
        <v>39</v>
      </c>
      <c r="B93" s="198" t="s">
        <v>292</v>
      </c>
    </row>
    <row r="94" spans="1:2" ht="18" customHeight="1" x14ac:dyDescent="0.35">
      <c r="A94" s="155"/>
      <c r="B94" s="198" t="s">
        <v>293</v>
      </c>
    </row>
    <row r="95" spans="1:2" ht="18" customHeight="1" x14ac:dyDescent="0.35">
      <c r="B95" s="155" t="s">
        <v>40</v>
      </c>
    </row>
    <row r="96" spans="1:2" ht="18" customHeight="1" x14ac:dyDescent="0.35">
      <c r="B96" s="155" t="s">
        <v>41</v>
      </c>
    </row>
    <row r="97" spans="1:2" ht="18" customHeight="1" x14ac:dyDescent="0.35">
      <c r="B97" s="198" t="s">
        <v>294</v>
      </c>
    </row>
    <row r="98" spans="1:2" ht="18" customHeight="1" x14ac:dyDescent="0.35">
      <c r="B98" s="198" t="s">
        <v>296</v>
      </c>
    </row>
    <row r="99" spans="1:2" ht="18" customHeight="1" x14ac:dyDescent="0.35">
      <c r="B99" s="198" t="s">
        <v>291</v>
      </c>
    </row>
    <row r="100" spans="1:2" ht="18" customHeight="1" x14ac:dyDescent="0.35">
      <c r="B100" s="198" t="s">
        <v>295</v>
      </c>
    </row>
    <row r="101" spans="1:2" ht="18" customHeight="1" x14ac:dyDescent="0.35">
      <c r="B101" s="155" t="s">
        <v>42</v>
      </c>
    </row>
    <row r="103" spans="1:2" ht="18" customHeight="1" x14ac:dyDescent="0.35">
      <c r="A103" s="198" t="s">
        <v>289</v>
      </c>
      <c r="B103" t="s">
        <v>429</v>
      </c>
    </row>
    <row r="104" spans="1:2" ht="18" customHeight="1" x14ac:dyDescent="0.35">
      <c r="A104" s="198"/>
      <c r="B104" t="s">
        <v>224</v>
      </c>
    </row>
    <row r="105" spans="1:2" ht="18" customHeight="1" x14ac:dyDescent="0.35">
      <c r="A105" s="198"/>
      <c r="B105" t="s">
        <v>431</v>
      </c>
    </row>
    <row r="106" spans="1:2" ht="18" customHeight="1" x14ac:dyDescent="0.35">
      <c r="A106" s="198"/>
      <c r="B106" t="s">
        <v>430</v>
      </c>
    </row>
    <row r="107" spans="1:2" ht="18" customHeight="1" x14ac:dyDescent="0.35">
      <c r="A107" s="198"/>
      <c r="B107" t="s">
        <v>434</v>
      </c>
    </row>
    <row r="108" spans="1:2" ht="18" customHeight="1" x14ac:dyDescent="0.35">
      <c r="A108" s="198"/>
      <c r="B108" t="s">
        <v>225</v>
      </c>
    </row>
    <row r="109" spans="1:2" ht="18" customHeight="1" x14ac:dyDescent="0.35">
      <c r="A109" s="198"/>
      <c r="B109" t="s">
        <v>432</v>
      </c>
    </row>
    <row r="110" spans="1:2" ht="18" customHeight="1" x14ac:dyDescent="0.35">
      <c r="A110" s="198"/>
      <c r="B110" t="s">
        <v>226</v>
      </c>
    </row>
    <row r="111" spans="1:2" ht="18" customHeight="1" x14ac:dyDescent="0.35">
      <c r="A111" s="198"/>
      <c r="B111" t="s">
        <v>433</v>
      </c>
    </row>
    <row r="112" spans="1:2" ht="18" customHeight="1" x14ac:dyDescent="0.35">
      <c r="A112" s="198"/>
      <c r="B112" t="s">
        <v>435</v>
      </c>
    </row>
    <row r="113" spans="1:2" ht="18" customHeight="1" x14ac:dyDescent="0.35">
      <c r="A113" s="198"/>
      <c r="B113" t="s">
        <v>436</v>
      </c>
    </row>
    <row r="114" spans="1:2" ht="18" customHeight="1" x14ac:dyDescent="0.35">
      <c r="A114" s="198"/>
      <c r="B114" t="s">
        <v>445</v>
      </c>
    </row>
    <row r="115" spans="1:2" ht="18" customHeight="1" x14ac:dyDescent="0.35">
      <c r="A115" s="198"/>
      <c r="B115" t="s">
        <v>463</v>
      </c>
    </row>
    <row r="116" spans="1:2" ht="18" customHeight="1" x14ac:dyDescent="0.35">
      <c r="A116" s="198"/>
      <c r="B116" t="s">
        <v>460</v>
      </c>
    </row>
    <row r="117" spans="1:2" ht="18" customHeight="1" x14ac:dyDescent="0.35">
      <c r="A117" s="198"/>
      <c r="B117" t="s">
        <v>437</v>
      </c>
    </row>
    <row r="118" spans="1:2" ht="18" customHeight="1" x14ac:dyDescent="0.35">
      <c r="A118" s="198"/>
      <c r="B118" t="s">
        <v>438</v>
      </c>
    </row>
    <row r="119" spans="1:2" ht="18" customHeight="1" x14ac:dyDescent="0.35">
      <c r="A119" s="198"/>
      <c r="B119" t="s">
        <v>439</v>
      </c>
    </row>
    <row r="120" spans="1:2" ht="18" customHeight="1" x14ac:dyDescent="0.35">
      <c r="A120" s="198"/>
      <c r="B120" t="s">
        <v>440</v>
      </c>
    </row>
    <row r="121" spans="1:2" ht="18" customHeight="1" x14ac:dyDescent="0.35">
      <c r="A121" s="198"/>
      <c r="B121" t="s">
        <v>441</v>
      </c>
    </row>
    <row r="122" spans="1:2" ht="18" customHeight="1" x14ac:dyDescent="0.35">
      <c r="A122" s="198"/>
      <c r="B122" t="s">
        <v>462</v>
      </c>
    </row>
    <row r="123" spans="1:2" ht="18" customHeight="1" x14ac:dyDescent="0.35">
      <c r="A123" s="198"/>
      <c r="B123" t="s">
        <v>443</v>
      </c>
    </row>
    <row r="124" spans="1:2" ht="18" customHeight="1" x14ac:dyDescent="0.35">
      <c r="A124" s="198"/>
      <c r="B124" t="s">
        <v>442</v>
      </c>
    </row>
    <row r="125" spans="1:2" ht="18" customHeight="1" x14ac:dyDescent="0.35">
      <c r="A125" s="198"/>
      <c r="B125" t="s">
        <v>444</v>
      </c>
    </row>
    <row r="126" spans="1:2" ht="18" customHeight="1" x14ac:dyDescent="0.35">
      <c r="A126" s="198"/>
      <c r="B126" s="272" t="s">
        <v>290</v>
      </c>
    </row>
    <row r="127" spans="1:2" ht="18" customHeight="1" x14ac:dyDescent="0.35">
      <c r="A127" s="198"/>
      <c r="B127" t="s">
        <v>446</v>
      </c>
    </row>
    <row r="128" spans="1:2" ht="18" customHeight="1" x14ac:dyDescent="0.35">
      <c r="A128" s="198"/>
      <c r="B128" t="s">
        <v>447</v>
      </c>
    </row>
    <row r="129" spans="1:2" ht="18" customHeight="1" x14ac:dyDescent="0.35">
      <c r="A129" s="198"/>
      <c r="B129" t="s">
        <v>448</v>
      </c>
    </row>
    <row r="130" spans="1:2" ht="18" customHeight="1" x14ac:dyDescent="0.35">
      <c r="A130" s="198"/>
      <c r="B130" t="s">
        <v>227</v>
      </c>
    </row>
    <row r="131" spans="1:2" ht="18" customHeight="1" x14ac:dyDescent="0.35">
      <c r="A131" s="198"/>
      <c r="B131" t="s">
        <v>228</v>
      </c>
    </row>
    <row r="132" spans="1:2" ht="18" customHeight="1" x14ac:dyDescent="0.35">
      <c r="A132" s="198"/>
      <c r="B132" t="s">
        <v>449</v>
      </c>
    </row>
    <row r="133" spans="1:2" ht="18" customHeight="1" x14ac:dyDescent="0.35">
      <c r="A133" s="198"/>
      <c r="B133" s="272" t="s">
        <v>451</v>
      </c>
    </row>
    <row r="134" spans="1:2" ht="18" customHeight="1" x14ac:dyDescent="0.35">
      <c r="A134" s="198"/>
      <c r="B134" t="s">
        <v>450</v>
      </c>
    </row>
    <row r="135" spans="1:2" ht="18" customHeight="1" x14ac:dyDescent="0.35">
      <c r="A135" s="198"/>
      <c r="B135" t="s">
        <v>452</v>
      </c>
    </row>
    <row r="136" spans="1:2" ht="18" customHeight="1" x14ac:dyDescent="0.35">
      <c r="A136" s="198"/>
      <c r="B136" t="s">
        <v>229</v>
      </c>
    </row>
    <row r="137" spans="1:2" ht="18" customHeight="1" x14ac:dyDescent="0.35">
      <c r="A137" s="198"/>
      <c r="B137" t="s">
        <v>453</v>
      </c>
    </row>
    <row r="138" spans="1:2" ht="18" customHeight="1" x14ac:dyDescent="0.35">
      <c r="A138" s="198"/>
      <c r="B138" t="s">
        <v>454</v>
      </c>
    </row>
    <row r="139" spans="1:2" ht="18" customHeight="1" x14ac:dyDescent="0.35">
      <c r="A139" s="198"/>
      <c r="B139" t="s">
        <v>230</v>
      </c>
    </row>
    <row r="140" spans="1:2" ht="18" customHeight="1" x14ac:dyDescent="0.35">
      <c r="A140" s="198"/>
      <c r="B140" t="s">
        <v>457</v>
      </c>
    </row>
    <row r="141" spans="1:2" ht="18" customHeight="1" x14ac:dyDescent="0.35">
      <c r="A141" s="198"/>
      <c r="B141" t="s">
        <v>456</v>
      </c>
    </row>
    <row r="142" spans="1:2" ht="18" customHeight="1" x14ac:dyDescent="0.35">
      <c r="A142" s="198"/>
      <c r="B142" t="s">
        <v>458</v>
      </c>
    </row>
    <row r="143" spans="1:2" ht="18" customHeight="1" x14ac:dyDescent="0.35">
      <c r="A143" s="198"/>
      <c r="B143" t="s">
        <v>459</v>
      </c>
    </row>
    <row r="144" spans="1:2" ht="18" customHeight="1" x14ac:dyDescent="0.35">
      <c r="A144" s="198"/>
      <c r="B144" t="s">
        <v>455</v>
      </c>
    </row>
    <row r="145" spans="1:2" ht="18" customHeight="1" x14ac:dyDescent="0.35">
      <c r="A145" s="198"/>
      <c r="B145" t="s">
        <v>461</v>
      </c>
    </row>
    <row r="146" spans="1:2" ht="18" customHeight="1" x14ac:dyDescent="0.35">
      <c r="A146" s="198"/>
      <c r="B146" t="s">
        <v>225</v>
      </c>
    </row>
    <row r="147" spans="1:2" ht="18" customHeight="1" x14ac:dyDescent="0.35">
      <c r="A147" s="198"/>
      <c r="B147" t="s">
        <v>231</v>
      </c>
    </row>
    <row r="148" spans="1:2" ht="18" customHeight="1" x14ac:dyDescent="0.35">
      <c r="A148" s="198"/>
      <c r="B148" t="s">
        <v>465</v>
      </c>
    </row>
    <row r="149" spans="1:2" ht="18" customHeight="1" x14ac:dyDescent="0.35">
      <c r="A149" s="198"/>
      <c r="B149" t="s">
        <v>232</v>
      </c>
    </row>
    <row r="150" spans="1:2" ht="18" customHeight="1" x14ac:dyDescent="0.35">
      <c r="A150" s="198"/>
      <c r="B150" t="s">
        <v>467</v>
      </c>
    </row>
    <row r="151" spans="1:2" ht="18" customHeight="1" x14ac:dyDescent="0.35">
      <c r="A151" s="198"/>
      <c r="B151" t="s">
        <v>468</v>
      </c>
    </row>
    <row r="152" spans="1:2" ht="18" customHeight="1" x14ac:dyDescent="0.35">
      <c r="A152" s="198"/>
      <c r="B152" t="s">
        <v>469</v>
      </c>
    </row>
    <row r="153" spans="1:2" ht="18" customHeight="1" x14ac:dyDescent="0.35">
      <c r="A153" s="198"/>
      <c r="B153" t="s">
        <v>471</v>
      </c>
    </row>
    <row r="154" spans="1:2" ht="18" customHeight="1" x14ac:dyDescent="0.35">
      <c r="A154" s="198"/>
      <c r="B154" t="s">
        <v>233</v>
      </c>
    </row>
    <row r="155" spans="1:2" ht="18" customHeight="1" x14ac:dyDescent="0.35">
      <c r="A155" s="198"/>
      <c r="B155" t="s">
        <v>234</v>
      </c>
    </row>
    <row r="156" spans="1:2" ht="18" customHeight="1" x14ac:dyDescent="0.35">
      <c r="A156" s="198"/>
      <c r="B156" t="s">
        <v>235</v>
      </c>
    </row>
    <row r="157" spans="1:2" ht="18" customHeight="1" x14ac:dyDescent="0.35">
      <c r="A157" s="198"/>
      <c r="B157" t="s">
        <v>236</v>
      </c>
    </row>
    <row r="158" spans="1:2" ht="18" customHeight="1" x14ac:dyDescent="0.35">
      <c r="A158" s="198"/>
      <c r="B158" t="s">
        <v>237</v>
      </c>
    </row>
    <row r="159" spans="1:2" ht="18" customHeight="1" x14ac:dyDescent="0.35">
      <c r="A159" s="198"/>
      <c r="B159" t="s">
        <v>238</v>
      </c>
    </row>
    <row r="160" spans="1:2" ht="18" customHeight="1" x14ac:dyDescent="0.35">
      <c r="A160" s="198"/>
      <c r="B160" t="s">
        <v>472</v>
      </c>
    </row>
    <row r="161" spans="1:2" ht="18" customHeight="1" x14ac:dyDescent="0.35">
      <c r="A161" s="198"/>
      <c r="B161" t="s">
        <v>239</v>
      </c>
    </row>
    <row r="162" spans="1:2" ht="18" customHeight="1" x14ac:dyDescent="0.35">
      <c r="A162" s="198"/>
      <c r="B162" t="s">
        <v>473</v>
      </c>
    </row>
    <row r="163" spans="1:2" ht="18" customHeight="1" x14ac:dyDescent="0.35">
      <c r="A163" s="198"/>
      <c r="B163" t="s">
        <v>240</v>
      </c>
    </row>
    <row r="164" spans="1:2" ht="18" customHeight="1" x14ac:dyDescent="0.35">
      <c r="A164" s="198"/>
      <c r="B164" t="s">
        <v>241</v>
      </c>
    </row>
    <row r="165" spans="1:2" ht="18" customHeight="1" x14ac:dyDescent="0.35">
      <c r="A165" s="198"/>
      <c r="B165" t="s">
        <v>485</v>
      </c>
    </row>
    <row r="166" spans="1:2" ht="18" customHeight="1" x14ac:dyDescent="0.35">
      <c r="A166" s="198"/>
      <c r="B166" t="s">
        <v>486</v>
      </c>
    </row>
    <row r="167" spans="1:2" ht="18" customHeight="1" x14ac:dyDescent="0.35">
      <c r="A167" s="198"/>
      <c r="B167" t="s">
        <v>487</v>
      </c>
    </row>
    <row r="168" spans="1:2" ht="18" customHeight="1" x14ac:dyDescent="0.35">
      <c r="A168" s="198"/>
      <c r="B168" t="s">
        <v>503</v>
      </c>
    </row>
    <row r="169" spans="1:2" ht="18" customHeight="1" x14ac:dyDescent="0.35">
      <c r="A169" s="198"/>
      <c r="B169" t="s">
        <v>515</v>
      </c>
    </row>
    <row r="170" spans="1:2" ht="18" customHeight="1" x14ac:dyDescent="0.35">
      <c r="A170" s="198"/>
      <c r="B170" t="s">
        <v>242</v>
      </c>
    </row>
    <row r="171" spans="1:2" ht="18" customHeight="1" x14ac:dyDescent="0.35">
      <c r="A171" s="198"/>
      <c r="B171" t="s">
        <v>243</v>
      </c>
    </row>
    <row r="172" spans="1:2" ht="18" customHeight="1" x14ac:dyDescent="0.35">
      <c r="A172" s="198"/>
      <c r="B172" t="s">
        <v>491</v>
      </c>
    </row>
    <row r="173" spans="1:2" ht="18" customHeight="1" x14ac:dyDescent="0.35">
      <c r="A173" s="198"/>
      <c r="B173" t="s">
        <v>492</v>
      </c>
    </row>
    <row r="174" spans="1:2" ht="18" customHeight="1" x14ac:dyDescent="0.35">
      <c r="A174" s="198"/>
      <c r="B174" t="s">
        <v>244</v>
      </c>
    </row>
    <row r="175" spans="1:2" ht="18" customHeight="1" x14ac:dyDescent="0.35">
      <c r="A175" s="198"/>
      <c r="B175" t="s">
        <v>493</v>
      </c>
    </row>
    <row r="176" spans="1:2" ht="18" customHeight="1" x14ac:dyDescent="0.35">
      <c r="A176" s="198"/>
      <c r="B176" t="s">
        <v>474</v>
      </c>
    </row>
    <row r="177" spans="1:2" ht="18" customHeight="1" x14ac:dyDescent="0.35">
      <c r="A177" s="198"/>
      <c r="B177" t="s">
        <v>245</v>
      </c>
    </row>
    <row r="178" spans="1:2" ht="18" customHeight="1" x14ac:dyDescent="0.35">
      <c r="A178" s="198"/>
      <c r="B178" t="s">
        <v>464</v>
      </c>
    </row>
    <row r="179" spans="1:2" ht="18" customHeight="1" x14ac:dyDescent="0.35">
      <c r="A179" s="198"/>
      <c r="B179" t="s">
        <v>246</v>
      </c>
    </row>
    <row r="180" spans="1:2" ht="18" customHeight="1" x14ac:dyDescent="0.35">
      <c r="A180" s="198"/>
      <c r="B180" t="s">
        <v>466</v>
      </c>
    </row>
    <row r="181" spans="1:2" ht="18" customHeight="1" x14ac:dyDescent="0.35">
      <c r="A181" s="198"/>
      <c r="B181" t="s">
        <v>470</v>
      </c>
    </row>
    <row r="182" spans="1:2" ht="18" customHeight="1" x14ac:dyDescent="0.35">
      <c r="A182" s="198"/>
      <c r="B182" t="s">
        <v>476</v>
      </c>
    </row>
    <row r="183" spans="1:2" ht="18" customHeight="1" x14ac:dyDescent="0.35">
      <c r="A183" s="198"/>
      <c r="B183" t="s">
        <v>477</v>
      </c>
    </row>
    <row r="184" spans="1:2" ht="18" customHeight="1" x14ac:dyDescent="0.35">
      <c r="A184" s="198"/>
      <c r="B184" t="s">
        <v>247</v>
      </c>
    </row>
    <row r="185" spans="1:2" ht="18" customHeight="1" x14ac:dyDescent="0.35">
      <c r="A185" s="198"/>
      <c r="B185" t="s">
        <v>478</v>
      </c>
    </row>
    <row r="186" spans="1:2" ht="18" customHeight="1" x14ac:dyDescent="0.35">
      <c r="A186" s="198"/>
      <c r="B186" t="s">
        <v>248</v>
      </c>
    </row>
    <row r="187" spans="1:2" ht="18" customHeight="1" x14ac:dyDescent="0.35">
      <c r="A187" s="198"/>
      <c r="B187" t="s">
        <v>249</v>
      </c>
    </row>
    <row r="188" spans="1:2" ht="18" customHeight="1" x14ac:dyDescent="0.35">
      <c r="A188" s="198"/>
      <c r="B188" t="s">
        <v>250</v>
      </c>
    </row>
    <row r="189" spans="1:2" ht="18" customHeight="1" x14ac:dyDescent="0.35">
      <c r="A189" s="198"/>
      <c r="B189" t="s">
        <v>479</v>
      </c>
    </row>
    <row r="190" spans="1:2" ht="18" customHeight="1" x14ac:dyDescent="0.35">
      <c r="A190" s="198"/>
      <c r="B190" t="s">
        <v>251</v>
      </c>
    </row>
    <row r="191" spans="1:2" ht="18" customHeight="1" x14ac:dyDescent="0.35">
      <c r="A191" s="198"/>
      <c r="B191" t="s">
        <v>252</v>
      </c>
    </row>
    <row r="192" spans="1:2" ht="18" customHeight="1" x14ac:dyDescent="0.35">
      <c r="A192" s="198"/>
      <c r="B192" t="s">
        <v>253</v>
      </c>
    </row>
    <row r="193" spans="1:2" ht="18" customHeight="1" x14ac:dyDescent="0.35">
      <c r="A193" s="198"/>
      <c r="B193" t="s">
        <v>480</v>
      </c>
    </row>
    <row r="194" spans="1:2" ht="18" customHeight="1" x14ac:dyDescent="0.35">
      <c r="A194" s="198"/>
      <c r="B194" t="s">
        <v>481</v>
      </c>
    </row>
    <row r="195" spans="1:2" ht="18" customHeight="1" x14ac:dyDescent="0.35">
      <c r="A195" s="198"/>
      <c r="B195" t="s">
        <v>254</v>
      </c>
    </row>
    <row r="196" spans="1:2" ht="18" customHeight="1" x14ac:dyDescent="0.35">
      <c r="A196" s="198"/>
      <c r="B196" t="s">
        <v>482</v>
      </c>
    </row>
    <row r="197" spans="1:2" ht="18" customHeight="1" x14ac:dyDescent="0.35">
      <c r="A197" s="198"/>
      <c r="B197" t="s">
        <v>255</v>
      </c>
    </row>
    <row r="198" spans="1:2" ht="18" customHeight="1" x14ac:dyDescent="0.35">
      <c r="A198" s="198"/>
      <c r="B198" t="s">
        <v>475</v>
      </c>
    </row>
    <row r="199" spans="1:2" ht="18" customHeight="1" x14ac:dyDescent="0.35">
      <c r="A199" s="198"/>
      <c r="B199" t="s">
        <v>256</v>
      </c>
    </row>
    <row r="200" spans="1:2" ht="18" customHeight="1" x14ac:dyDescent="0.35">
      <c r="A200" s="198"/>
      <c r="B200" t="s">
        <v>257</v>
      </c>
    </row>
    <row r="201" spans="1:2" ht="18" customHeight="1" x14ac:dyDescent="0.35">
      <c r="A201" s="198"/>
      <c r="B201" t="s">
        <v>484</v>
      </c>
    </row>
    <row r="202" spans="1:2" ht="18" customHeight="1" x14ac:dyDescent="0.35">
      <c r="A202" s="198"/>
      <c r="B202" t="s">
        <v>488</v>
      </c>
    </row>
    <row r="203" spans="1:2" ht="18" customHeight="1" x14ac:dyDescent="0.35">
      <c r="A203" s="198"/>
      <c r="B203" t="s">
        <v>490</v>
      </c>
    </row>
    <row r="204" spans="1:2" ht="18" customHeight="1" x14ac:dyDescent="0.35">
      <c r="A204" s="198"/>
      <c r="B204" t="s">
        <v>258</v>
      </c>
    </row>
    <row r="205" spans="1:2" ht="18" customHeight="1" x14ac:dyDescent="0.35">
      <c r="A205" s="198"/>
      <c r="B205" t="s">
        <v>259</v>
      </c>
    </row>
    <row r="206" spans="1:2" ht="18" customHeight="1" x14ac:dyDescent="0.35">
      <c r="A206" s="198"/>
      <c r="B206" t="s">
        <v>494</v>
      </c>
    </row>
    <row r="207" spans="1:2" ht="18" customHeight="1" x14ac:dyDescent="0.35">
      <c r="A207" s="198"/>
      <c r="B207" t="s">
        <v>260</v>
      </c>
    </row>
    <row r="208" spans="1:2" ht="18" customHeight="1" x14ac:dyDescent="0.35">
      <c r="A208" s="198"/>
      <c r="B208" t="s">
        <v>495</v>
      </c>
    </row>
    <row r="209" spans="1:2" ht="18" customHeight="1" x14ac:dyDescent="0.35">
      <c r="A209" s="198"/>
      <c r="B209" t="s">
        <v>261</v>
      </c>
    </row>
    <row r="210" spans="1:2" ht="18" customHeight="1" x14ac:dyDescent="0.35">
      <c r="A210" s="198"/>
      <c r="B210" t="s">
        <v>262</v>
      </c>
    </row>
    <row r="211" spans="1:2" ht="18" customHeight="1" x14ac:dyDescent="0.35">
      <c r="A211" s="198"/>
      <c r="B211" t="s">
        <v>263</v>
      </c>
    </row>
    <row r="212" spans="1:2" ht="18" customHeight="1" x14ac:dyDescent="0.35">
      <c r="A212" s="198"/>
      <c r="B212" t="s">
        <v>497</v>
      </c>
    </row>
    <row r="213" spans="1:2" ht="18" customHeight="1" x14ac:dyDescent="0.35">
      <c r="A213" s="198"/>
      <c r="B213" t="s">
        <v>498</v>
      </c>
    </row>
    <row r="214" spans="1:2" ht="18" customHeight="1" x14ac:dyDescent="0.35">
      <c r="A214" s="198"/>
      <c r="B214" t="s">
        <v>499</v>
      </c>
    </row>
    <row r="215" spans="1:2" ht="18" customHeight="1" x14ac:dyDescent="0.35">
      <c r="A215" s="198"/>
      <c r="B215" t="s">
        <v>496</v>
      </c>
    </row>
    <row r="216" spans="1:2" ht="18" customHeight="1" x14ac:dyDescent="0.35">
      <c r="A216" s="198"/>
      <c r="B216" t="s">
        <v>264</v>
      </c>
    </row>
    <row r="217" spans="1:2" ht="18" customHeight="1" x14ac:dyDescent="0.35">
      <c r="A217" s="198"/>
      <c r="B217" t="s">
        <v>265</v>
      </c>
    </row>
    <row r="218" spans="1:2" ht="18" customHeight="1" x14ac:dyDescent="0.35">
      <c r="A218" s="198"/>
      <c r="B218" t="s">
        <v>266</v>
      </c>
    </row>
    <row r="219" spans="1:2" ht="18" customHeight="1" x14ac:dyDescent="0.35">
      <c r="A219" s="198"/>
      <c r="B219" t="s">
        <v>500</v>
      </c>
    </row>
    <row r="220" spans="1:2" ht="18" customHeight="1" x14ac:dyDescent="0.35">
      <c r="A220" s="198"/>
      <c r="B220" t="s">
        <v>267</v>
      </c>
    </row>
    <row r="221" spans="1:2" ht="18" customHeight="1" x14ac:dyDescent="0.35">
      <c r="A221" s="198"/>
      <c r="B221" t="s">
        <v>268</v>
      </c>
    </row>
    <row r="222" spans="1:2" ht="18" customHeight="1" x14ac:dyDescent="0.35">
      <c r="A222" s="198"/>
      <c r="B222" t="s">
        <v>269</v>
      </c>
    </row>
    <row r="223" spans="1:2" ht="18" customHeight="1" x14ac:dyDescent="0.35">
      <c r="A223" s="198"/>
      <c r="B223" t="s">
        <v>501</v>
      </c>
    </row>
    <row r="224" spans="1:2" ht="18" customHeight="1" x14ac:dyDescent="0.35">
      <c r="A224" s="198"/>
      <c r="B224" t="s">
        <v>270</v>
      </c>
    </row>
    <row r="225" spans="1:2" ht="18" customHeight="1" x14ac:dyDescent="0.35">
      <c r="A225" s="198"/>
      <c r="B225" t="s">
        <v>271</v>
      </c>
    </row>
    <row r="226" spans="1:2" ht="18" customHeight="1" x14ac:dyDescent="0.35">
      <c r="A226" s="198"/>
      <c r="B226" t="s">
        <v>272</v>
      </c>
    </row>
    <row r="227" spans="1:2" ht="18" customHeight="1" x14ac:dyDescent="0.35">
      <c r="A227" s="198"/>
      <c r="B227" t="s">
        <v>273</v>
      </c>
    </row>
    <row r="228" spans="1:2" ht="18" customHeight="1" x14ac:dyDescent="0.35">
      <c r="A228" s="198"/>
      <c r="B228" t="s">
        <v>274</v>
      </c>
    </row>
    <row r="229" spans="1:2" ht="18" customHeight="1" x14ac:dyDescent="0.35">
      <c r="A229" s="198"/>
      <c r="B229" t="s">
        <v>502</v>
      </c>
    </row>
    <row r="230" spans="1:2" ht="18" customHeight="1" x14ac:dyDescent="0.35">
      <c r="A230" s="198"/>
      <c r="B230" t="s">
        <v>489</v>
      </c>
    </row>
    <row r="231" spans="1:2" ht="18" customHeight="1" x14ac:dyDescent="0.35">
      <c r="A231" s="198"/>
      <c r="B231" t="s">
        <v>275</v>
      </c>
    </row>
    <row r="232" spans="1:2" ht="18" customHeight="1" x14ac:dyDescent="0.35">
      <c r="A232" s="198"/>
      <c r="B232" t="s">
        <v>504</v>
      </c>
    </row>
    <row r="233" spans="1:2" ht="18" customHeight="1" x14ac:dyDescent="0.35">
      <c r="A233" s="198"/>
      <c r="B233" t="s">
        <v>506</v>
      </c>
    </row>
    <row r="234" spans="1:2" ht="18" customHeight="1" x14ac:dyDescent="0.35">
      <c r="A234" s="198"/>
      <c r="B234" t="s">
        <v>276</v>
      </c>
    </row>
    <row r="235" spans="1:2" ht="18" customHeight="1" x14ac:dyDescent="0.35">
      <c r="A235" s="198"/>
      <c r="B235" t="s">
        <v>277</v>
      </c>
    </row>
    <row r="236" spans="1:2" ht="18" customHeight="1" x14ac:dyDescent="0.35">
      <c r="A236" s="198"/>
      <c r="B236" t="s">
        <v>508</v>
      </c>
    </row>
    <row r="237" spans="1:2" ht="18" customHeight="1" x14ac:dyDescent="0.35">
      <c r="A237" s="198"/>
      <c r="B237" t="s">
        <v>278</v>
      </c>
    </row>
    <row r="238" spans="1:2" ht="18" customHeight="1" x14ac:dyDescent="0.35">
      <c r="A238" s="198"/>
      <c r="B238" t="s">
        <v>279</v>
      </c>
    </row>
    <row r="239" spans="1:2" ht="18" customHeight="1" x14ac:dyDescent="0.35">
      <c r="A239" s="198"/>
      <c r="B239" t="s">
        <v>509</v>
      </c>
    </row>
    <row r="240" spans="1:2" ht="18" customHeight="1" x14ac:dyDescent="0.35">
      <c r="A240" s="198"/>
      <c r="B240" t="s">
        <v>510</v>
      </c>
    </row>
    <row r="241" spans="1:2" ht="18" customHeight="1" x14ac:dyDescent="0.35">
      <c r="A241" s="198"/>
      <c r="B241" t="s">
        <v>280</v>
      </c>
    </row>
    <row r="242" spans="1:2" ht="18" customHeight="1" x14ac:dyDescent="0.35">
      <c r="A242" s="198"/>
      <c r="B242" t="s">
        <v>511</v>
      </c>
    </row>
    <row r="243" spans="1:2" ht="18" customHeight="1" x14ac:dyDescent="0.35">
      <c r="A243" s="198"/>
      <c r="B243" t="s">
        <v>512</v>
      </c>
    </row>
    <row r="244" spans="1:2" ht="18" customHeight="1" x14ac:dyDescent="0.35">
      <c r="A244" s="198"/>
      <c r="B244" t="s">
        <v>513</v>
      </c>
    </row>
    <row r="245" spans="1:2" ht="18" customHeight="1" x14ac:dyDescent="0.35">
      <c r="A245" s="198"/>
      <c r="B245" t="s">
        <v>281</v>
      </c>
    </row>
    <row r="246" spans="1:2" ht="18" customHeight="1" x14ac:dyDescent="0.35">
      <c r="A246" s="198"/>
      <c r="B246" t="s">
        <v>514</v>
      </c>
    </row>
    <row r="247" spans="1:2" ht="18" customHeight="1" x14ac:dyDescent="0.35">
      <c r="A247" s="198"/>
      <c r="B247" t="s">
        <v>282</v>
      </c>
    </row>
    <row r="248" spans="1:2" ht="18" customHeight="1" x14ac:dyDescent="0.35">
      <c r="A248" s="198"/>
      <c r="B248" t="s">
        <v>283</v>
      </c>
    </row>
    <row r="249" spans="1:2" ht="18" customHeight="1" x14ac:dyDescent="0.35">
      <c r="A249" s="198"/>
      <c r="B249" t="s">
        <v>516</v>
      </c>
    </row>
    <row r="250" spans="1:2" ht="18" customHeight="1" x14ac:dyDescent="0.35">
      <c r="A250" s="198"/>
      <c r="B250" t="s">
        <v>284</v>
      </c>
    </row>
    <row r="251" spans="1:2" ht="18" customHeight="1" x14ac:dyDescent="0.35">
      <c r="A251" s="198"/>
      <c r="B251" t="s">
        <v>517</v>
      </c>
    </row>
    <row r="252" spans="1:2" ht="18" customHeight="1" x14ac:dyDescent="0.35">
      <c r="A252" s="198"/>
      <c r="B252" t="s">
        <v>518</v>
      </c>
    </row>
    <row r="253" spans="1:2" ht="18" customHeight="1" x14ac:dyDescent="0.35">
      <c r="A253" s="198"/>
      <c r="B253" t="s">
        <v>285</v>
      </c>
    </row>
    <row r="254" spans="1:2" ht="18" customHeight="1" x14ac:dyDescent="0.35">
      <c r="A254" s="198"/>
      <c r="B254" t="s">
        <v>286</v>
      </c>
    </row>
    <row r="255" spans="1:2" ht="18" customHeight="1" x14ac:dyDescent="0.35">
      <c r="A255" s="198"/>
      <c r="B255" t="s">
        <v>287</v>
      </c>
    </row>
    <row r="256" spans="1:2" ht="18" customHeight="1" x14ac:dyDescent="0.35">
      <c r="A256" s="198"/>
      <c r="B256" t="s">
        <v>288</v>
      </c>
    </row>
    <row r="257" spans="1:2" ht="18" customHeight="1" x14ac:dyDescent="0.35">
      <c r="A257" s="198"/>
      <c r="B257" t="s">
        <v>483</v>
      </c>
    </row>
    <row r="258" spans="1:2" ht="18" customHeight="1" x14ac:dyDescent="0.35">
      <c r="A258" s="198"/>
      <c r="B258" t="s">
        <v>505</v>
      </c>
    </row>
    <row r="259" spans="1:2" ht="18" customHeight="1" x14ac:dyDescent="0.35">
      <c r="A259" s="198"/>
      <c r="B259" t="s">
        <v>507</v>
      </c>
    </row>
    <row r="261" spans="1:2" ht="18" customHeight="1" x14ac:dyDescent="0.35">
      <c r="A261" s="198" t="s">
        <v>213</v>
      </c>
      <c r="B261" s="1" t="s">
        <v>36</v>
      </c>
    </row>
    <row r="262" spans="1:2" ht="18" customHeight="1" x14ac:dyDescent="0.35">
      <c r="B262" s="198" t="s">
        <v>214</v>
      </c>
    </row>
    <row r="264" spans="1:2" ht="18" customHeight="1" x14ac:dyDescent="0.35">
      <c r="A264" s="1" t="s">
        <v>222</v>
      </c>
      <c r="B264" s="198" t="s">
        <v>428</v>
      </c>
    </row>
    <row r="265" spans="1:2" ht="18" customHeight="1" x14ac:dyDescent="0.35">
      <c r="B265" s="1" t="s">
        <v>215</v>
      </c>
    </row>
    <row r="266" spans="1:2" ht="18" customHeight="1" x14ac:dyDescent="0.35">
      <c r="B266" s="1" t="s">
        <v>216</v>
      </c>
    </row>
    <row r="267" spans="1:2" ht="18" customHeight="1" x14ac:dyDescent="0.35">
      <c r="B267" s="1" t="s">
        <v>217</v>
      </c>
    </row>
    <row r="268" spans="1:2" ht="18" customHeight="1" x14ac:dyDescent="0.35">
      <c r="B268" s="1" t="s">
        <v>218</v>
      </c>
    </row>
    <row r="269" spans="1:2" ht="18" customHeight="1" x14ac:dyDescent="0.35">
      <c r="B269" s="1" t="s">
        <v>219</v>
      </c>
    </row>
    <row r="270" spans="1:2" ht="18" customHeight="1" x14ac:dyDescent="0.35">
      <c r="B270" s="1" t="s">
        <v>220</v>
      </c>
    </row>
    <row r="271" spans="1:2" ht="18" customHeight="1" x14ac:dyDescent="0.35">
      <c r="B271" s="1" t="s">
        <v>221</v>
      </c>
    </row>
  </sheetData>
  <sheetProtection algorithmName="SHA-512" hashValue="3J9S5hKX1bhfkipN80Gzm6kSe5FxGir2MnCSnOe5VWO7bqM/wh4tL3sEnmHHBccEzcJx+2pssElAaLN63nxaHQ==" saltValue="Ha6+Z0/hq0IpWeNVy8s2m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zoomScaleNormal="100" workbookViewId="0"/>
  </sheetViews>
  <sheetFormatPr baseColWidth="10" defaultColWidth="11.453125" defaultRowHeight="11.5" x14ac:dyDescent="0.35"/>
  <cols>
    <col min="1" max="1" width="1.7265625" style="8" customWidth="1"/>
    <col min="2" max="2" width="29.7265625" style="8" customWidth="1"/>
    <col min="3" max="4" width="1.7265625" style="8" customWidth="1"/>
    <col min="5" max="5" width="22.7265625" style="8" customWidth="1"/>
    <col min="6" max="6" width="1.7265625" style="8" customWidth="1"/>
    <col min="7" max="7" width="12.7265625" style="8" customWidth="1"/>
    <col min="8" max="8" width="1.7265625" style="8" customWidth="1"/>
    <col min="9" max="9" width="12.7265625" style="8" customWidth="1"/>
    <col min="10" max="10" width="1.7265625" style="8" customWidth="1"/>
    <col min="11" max="11" width="10.7265625" style="8" customWidth="1"/>
    <col min="12" max="12" width="1.7265625" style="113" customWidth="1"/>
    <col min="13" max="13" width="1.7265625" style="11" customWidth="1"/>
    <col min="14" max="14" width="91.453125" style="113" hidden="1" customWidth="1"/>
    <col min="15" max="16" width="11.453125" style="113"/>
    <col min="17" max="16384" width="11.453125" style="8"/>
  </cols>
  <sheetData>
    <row r="1" spans="1:23" s="113" customFormat="1" ht="10" customHeight="1" x14ac:dyDescent="0.35">
      <c r="A1" s="14"/>
      <c r="B1" s="15"/>
      <c r="C1" s="15"/>
      <c r="D1" s="15"/>
      <c r="E1" s="15"/>
      <c r="F1" s="15"/>
      <c r="G1" s="15"/>
      <c r="H1" s="15"/>
      <c r="I1" s="15"/>
      <c r="J1" s="15"/>
      <c r="K1" s="15"/>
      <c r="L1" s="16"/>
      <c r="M1" s="11"/>
      <c r="Q1" s="8"/>
      <c r="R1" s="8"/>
      <c r="S1" s="8"/>
      <c r="T1" s="8"/>
      <c r="U1" s="8"/>
      <c r="V1" s="8"/>
      <c r="W1" s="8"/>
    </row>
    <row r="2" spans="1:23" s="186" customFormat="1" ht="18" customHeight="1" x14ac:dyDescent="0.35">
      <c r="A2" s="17"/>
      <c r="B2" s="187" t="s">
        <v>310</v>
      </c>
      <c r="C2" s="19"/>
      <c r="D2" s="19"/>
      <c r="E2" s="19"/>
      <c r="F2" s="19"/>
      <c r="G2" s="19"/>
      <c r="H2" s="19"/>
      <c r="I2" s="19"/>
      <c r="J2" s="19"/>
      <c r="K2" s="19"/>
      <c r="L2" s="20"/>
      <c r="M2" s="11"/>
      <c r="Q2" s="8"/>
      <c r="R2" s="8"/>
      <c r="S2" s="8"/>
      <c r="T2" s="8"/>
      <c r="U2" s="8"/>
      <c r="V2" s="8"/>
      <c r="W2" s="8"/>
    </row>
    <row r="3" spans="1:23" s="186" customFormat="1" ht="10" customHeight="1" x14ac:dyDescent="0.35">
      <c r="A3" s="17"/>
      <c r="B3" s="19"/>
      <c r="C3" s="19"/>
      <c r="D3" s="19"/>
      <c r="E3" s="19"/>
      <c r="F3" s="19"/>
      <c r="G3" s="19"/>
      <c r="H3" s="19"/>
      <c r="I3" s="19"/>
      <c r="J3" s="19"/>
      <c r="K3" s="19"/>
      <c r="L3" s="20"/>
      <c r="M3" s="11"/>
      <c r="Q3" s="8"/>
      <c r="R3" s="8"/>
      <c r="S3" s="8"/>
      <c r="T3" s="8"/>
      <c r="U3" s="8"/>
      <c r="V3" s="8"/>
      <c r="W3" s="8"/>
    </row>
    <row r="4" spans="1:23" s="138" customFormat="1" ht="36" customHeight="1" x14ac:dyDescent="0.35">
      <c r="A4" s="17"/>
      <c r="B4" s="298" t="s">
        <v>311</v>
      </c>
      <c r="C4" s="298"/>
      <c r="D4" s="298"/>
      <c r="E4" s="298"/>
      <c r="F4" s="298"/>
      <c r="G4" s="298"/>
      <c r="H4" s="298"/>
      <c r="I4" s="298"/>
      <c r="J4" s="298"/>
      <c r="K4" s="298"/>
      <c r="L4" s="20"/>
      <c r="M4" s="11"/>
      <c r="Q4" s="8"/>
      <c r="R4" s="8"/>
      <c r="S4" s="8"/>
      <c r="T4" s="8"/>
      <c r="U4" s="8"/>
      <c r="V4" s="8"/>
      <c r="W4" s="8"/>
    </row>
    <row r="5" spans="1:23" s="138" customFormat="1" ht="10" customHeight="1" x14ac:dyDescent="0.35">
      <c r="A5" s="17"/>
      <c r="B5" s="19"/>
      <c r="C5" s="19"/>
      <c r="D5" s="19"/>
      <c r="E5" s="19"/>
      <c r="F5" s="19"/>
      <c r="G5" s="19"/>
      <c r="H5" s="19"/>
      <c r="I5" s="19"/>
      <c r="J5" s="19"/>
      <c r="K5" s="19"/>
      <c r="L5" s="20"/>
      <c r="M5" s="11"/>
      <c r="Q5" s="8"/>
      <c r="R5" s="8"/>
      <c r="S5" s="8"/>
      <c r="T5" s="8"/>
      <c r="U5" s="8"/>
      <c r="V5" s="8"/>
      <c r="W5" s="8"/>
    </row>
    <row r="6" spans="1:23" s="113" customFormat="1" ht="18" customHeight="1" x14ac:dyDescent="0.35">
      <c r="A6" s="17"/>
      <c r="B6" s="297" t="s">
        <v>312</v>
      </c>
      <c r="C6" s="297"/>
      <c r="D6" s="297"/>
      <c r="E6" s="297"/>
      <c r="F6" s="297"/>
      <c r="G6" s="297"/>
      <c r="H6" s="297"/>
      <c r="I6" s="297"/>
      <c r="J6" s="297"/>
      <c r="K6" s="297"/>
      <c r="L6" s="20"/>
      <c r="M6" s="11"/>
      <c r="Q6" s="8"/>
      <c r="R6" s="8"/>
      <c r="S6" s="8"/>
      <c r="T6" s="8"/>
      <c r="U6" s="8"/>
      <c r="V6" s="8"/>
      <c r="W6" s="8"/>
    </row>
    <row r="7" spans="1:23" s="113" customFormat="1" ht="18" customHeight="1" x14ac:dyDescent="0.35">
      <c r="A7" s="17"/>
      <c r="B7" s="264" t="s">
        <v>313</v>
      </c>
      <c r="C7" s="135"/>
      <c r="D7" s="300"/>
      <c r="E7" s="300"/>
      <c r="F7" s="300"/>
      <c r="G7" s="300"/>
      <c r="H7" s="300"/>
      <c r="I7" s="300"/>
      <c r="J7" s="300"/>
      <c r="K7" s="300"/>
      <c r="L7" s="20"/>
      <c r="M7" s="11"/>
      <c r="Q7" s="8"/>
      <c r="R7" s="8"/>
      <c r="S7" s="8"/>
      <c r="T7" s="8"/>
      <c r="U7" s="8"/>
      <c r="V7" s="8"/>
      <c r="W7" s="8"/>
    </row>
    <row r="8" spans="1:23" s="113" customFormat="1" ht="18" customHeight="1" x14ac:dyDescent="0.35">
      <c r="A8" s="17"/>
      <c r="B8" s="264" t="s">
        <v>314</v>
      </c>
      <c r="C8" s="135"/>
      <c r="D8" s="306"/>
      <c r="E8" s="306"/>
      <c r="F8" s="306"/>
      <c r="G8" s="306"/>
      <c r="H8" s="306"/>
      <c r="I8" s="306"/>
      <c r="J8" s="306"/>
      <c r="K8" s="306"/>
      <c r="L8" s="20"/>
      <c r="M8" s="11"/>
      <c r="Q8" s="8"/>
      <c r="R8" s="8"/>
      <c r="S8" s="8"/>
      <c r="T8" s="8"/>
      <c r="U8" s="8"/>
      <c r="V8" s="8"/>
      <c r="W8" s="8"/>
    </row>
    <row r="9" spans="1:23" s="113" customFormat="1" ht="18" customHeight="1" x14ac:dyDescent="0.35">
      <c r="A9" s="17"/>
      <c r="B9" s="264" t="s">
        <v>315</v>
      </c>
      <c r="C9" s="135"/>
      <c r="D9" s="307"/>
      <c r="E9" s="307"/>
      <c r="F9" s="307"/>
      <c r="G9" s="307"/>
      <c r="H9" s="307"/>
      <c r="I9" s="307"/>
      <c r="J9" s="307"/>
      <c r="K9" s="307"/>
      <c r="L9" s="20"/>
      <c r="M9" s="132"/>
      <c r="N9" s="191" t="str">
        <f>IF(OR(D9="",D16=""),"",D16-D9)</f>
        <v/>
      </c>
      <c r="Q9" s="8"/>
      <c r="R9" s="8"/>
      <c r="S9" s="8"/>
      <c r="T9" s="8"/>
      <c r="U9" s="8"/>
      <c r="V9" s="8"/>
      <c r="W9" s="8"/>
    </row>
    <row r="10" spans="1:23" s="113" customFormat="1" ht="10" customHeight="1" x14ac:dyDescent="0.35">
      <c r="A10" s="17"/>
      <c r="B10" s="109"/>
      <c r="C10" s="135"/>
      <c r="D10" s="112"/>
      <c r="E10" s="136"/>
      <c r="F10" s="136"/>
      <c r="G10" s="136"/>
      <c r="H10" s="136"/>
      <c r="I10" s="136"/>
      <c r="J10" s="136"/>
      <c r="K10" s="136"/>
      <c r="L10" s="20"/>
      <c r="M10" s="11"/>
      <c r="Q10" s="8"/>
      <c r="R10" s="8"/>
      <c r="S10" s="8"/>
      <c r="T10" s="8"/>
      <c r="U10" s="8"/>
      <c r="V10" s="8"/>
      <c r="W10" s="8"/>
    </row>
    <row r="11" spans="1:23" s="113" customFormat="1" ht="18" customHeight="1" x14ac:dyDescent="0.35">
      <c r="A11" s="17"/>
      <c r="B11" s="265" t="s">
        <v>302</v>
      </c>
      <c r="C11" s="18"/>
      <c r="D11" s="136"/>
      <c r="E11" s="136"/>
      <c r="F11" s="136"/>
      <c r="G11" s="136"/>
      <c r="H11" s="136"/>
      <c r="I11" s="136"/>
      <c r="J11" s="136"/>
      <c r="K11" s="136"/>
      <c r="L11" s="20"/>
      <c r="M11" s="11"/>
      <c r="Q11" s="8"/>
      <c r="R11" s="8"/>
      <c r="S11" s="8"/>
      <c r="T11" s="8"/>
      <c r="U11" s="8"/>
      <c r="V11" s="8"/>
      <c r="W11" s="8"/>
    </row>
    <row r="12" spans="1:23" s="113" customFormat="1" ht="18" customHeight="1" x14ac:dyDescent="0.35">
      <c r="A12" s="17"/>
      <c r="B12" s="264" t="s">
        <v>5</v>
      </c>
      <c r="C12" s="135"/>
      <c r="D12" s="308" t="s">
        <v>37</v>
      </c>
      <c r="E12" s="308"/>
      <c r="F12" s="308"/>
      <c r="G12" s="308"/>
      <c r="H12" s="308"/>
      <c r="I12" s="308"/>
      <c r="J12" s="308"/>
      <c r="K12" s="308"/>
      <c r="L12" s="20"/>
      <c r="M12" s="11"/>
      <c r="Q12" s="8"/>
      <c r="R12" s="8"/>
      <c r="S12" s="8"/>
      <c r="T12" s="8"/>
      <c r="U12" s="8"/>
      <c r="V12" s="8"/>
      <c r="W12" s="8"/>
    </row>
    <row r="13" spans="1:23" s="113" customFormat="1" ht="18" customHeight="1" x14ac:dyDescent="0.35">
      <c r="A13" s="17"/>
      <c r="B13" s="264" t="s">
        <v>316</v>
      </c>
      <c r="C13" s="135"/>
      <c r="D13" s="306"/>
      <c r="E13" s="306"/>
      <c r="F13" s="306"/>
      <c r="G13" s="306"/>
      <c r="H13" s="306"/>
      <c r="I13" s="306"/>
      <c r="J13" s="306"/>
      <c r="K13" s="306"/>
      <c r="L13" s="20"/>
      <c r="M13" s="11"/>
      <c r="Q13" s="8"/>
      <c r="R13" s="8"/>
      <c r="S13" s="8"/>
      <c r="T13" s="8"/>
      <c r="U13" s="8"/>
      <c r="V13" s="8"/>
      <c r="W13" s="8"/>
    </row>
    <row r="14" spans="1:23" s="113" customFormat="1" ht="18" customHeight="1" x14ac:dyDescent="0.35">
      <c r="A14" s="17"/>
      <c r="B14" s="264" t="s">
        <v>317</v>
      </c>
      <c r="C14" s="135"/>
      <c r="D14" s="300"/>
      <c r="E14" s="300"/>
      <c r="F14" s="300"/>
      <c r="G14" s="300"/>
      <c r="H14" s="300"/>
      <c r="I14" s="300"/>
      <c r="J14" s="300"/>
      <c r="K14" s="300"/>
      <c r="L14" s="20"/>
      <c r="M14" s="11"/>
      <c r="Q14" s="8"/>
      <c r="R14" s="8"/>
      <c r="S14" s="8"/>
      <c r="T14" s="8"/>
      <c r="U14" s="8"/>
      <c r="V14" s="8"/>
      <c r="W14" s="8"/>
    </row>
    <row r="15" spans="1:23" s="113" customFormat="1" ht="10" customHeight="1" x14ac:dyDescent="0.35">
      <c r="A15" s="17"/>
      <c r="B15" s="264"/>
      <c r="C15" s="19"/>
      <c r="D15" s="19"/>
      <c r="E15" s="19"/>
      <c r="F15" s="19"/>
      <c r="G15" s="19"/>
      <c r="H15" s="19"/>
      <c r="I15" s="19"/>
      <c r="J15" s="19"/>
      <c r="K15" s="19"/>
      <c r="L15" s="20"/>
      <c r="M15" s="11"/>
      <c r="Q15" s="8"/>
      <c r="R15" s="8"/>
      <c r="S15" s="8"/>
      <c r="T15" s="8"/>
      <c r="U15" s="8"/>
      <c r="V15" s="8"/>
      <c r="W15" s="8"/>
    </row>
    <row r="16" spans="1:23" s="189" customFormat="1" ht="18" customHeight="1" x14ac:dyDescent="0.35">
      <c r="A16" s="17"/>
      <c r="B16" s="264" t="s">
        <v>318</v>
      </c>
      <c r="C16" s="188"/>
      <c r="D16" s="309"/>
      <c r="E16" s="309"/>
      <c r="F16" s="190"/>
      <c r="G16" s="310"/>
      <c r="H16" s="310"/>
      <c r="I16" s="310"/>
      <c r="J16" s="310"/>
      <c r="K16" s="310"/>
      <c r="L16" s="20"/>
      <c r="M16" s="11"/>
      <c r="N16" s="191" t="s">
        <v>207</v>
      </c>
      <c r="Q16" s="8"/>
      <c r="R16" s="8"/>
      <c r="S16" s="8"/>
      <c r="T16" s="8"/>
      <c r="U16" s="8"/>
      <c r="V16" s="8"/>
      <c r="W16" s="8"/>
    </row>
    <row r="17" spans="1:23" s="189" customFormat="1" ht="18" customHeight="1" x14ac:dyDescent="0.35">
      <c r="A17" s="17"/>
      <c r="B17" s="264" t="s">
        <v>319</v>
      </c>
      <c r="C17" s="188"/>
      <c r="D17" s="311" t="str">
        <f>IF(D9="","",(DATE(YEAR(D9)-5,MONTH(D9),DAY(D9)+1)))</f>
        <v/>
      </c>
      <c r="E17" s="311"/>
      <c r="F17" s="190"/>
      <c r="G17" s="310"/>
      <c r="H17" s="310"/>
      <c r="I17" s="310"/>
      <c r="J17" s="310"/>
      <c r="K17" s="310"/>
      <c r="L17" s="20"/>
      <c r="M17" s="11"/>
      <c r="N17" s="191" t="s">
        <v>208</v>
      </c>
      <c r="Q17" s="8"/>
      <c r="R17" s="8"/>
      <c r="S17" s="8"/>
      <c r="T17" s="8"/>
      <c r="U17" s="8"/>
      <c r="V17" s="8"/>
      <c r="W17" s="8"/>
    </row>
    <row r="18" spans="1:23" s="189" customFormat="1" ht="18" customHeight="1" x14ac:dyDescent="0.35">
      <c r="A18" s="17"/>
      <c r="B18" s="264" t="s">
        <v>320</v>
      </c>
      <c r="C18" s="188"/>
      <c r="D18" s="312" t="str">
        <f>IF(D9="","",D9)</f>
        <v/>
      </c>
      <c r="E18" s="312"/>
      <c r="F18" s="190"/>
      <c r="G18" s="190"/>
      <c r="H18" s="190"/>
      <c r="I18" s="190"/>
      <c r="J18" s="190"/>
      <c r="K18" s="190"/>
      <c r="L18" s="20"/>
      <c r="M18" s="11"/>
      <c r="N18" s="191" t="s">
        <v>209</v>
      </c>
      <c r="Q18" s="8"/>
      <c r="R18" s="8"/>
      <c r="S18" s="8"/>
      <c r="T18" s="8"/>
      <c r="U18" s="8"/>
      <c r="V18" s="8"/>
      <c r="W18" s="8"/>
    </row>
    <row r="19" spans="1:23" s="189" customFormat="1" ht="10" customHeight="1" x14ac:dyDescent="0.35">
      <c r="A19" s="17"/>
      <c r="B19" s="19"/>
      <c r="C19" s="19"/>
      <c r="D19" s="19"/>
      <c r="E19" s="19"/>
      <c r="F19" s="19"/>
      <c r="G19" s="19"/>
      <c r="H19" s="19"/>
      <c r="I19" s="19"/>
      <c r="J19" s="19"/>
      <c r="K19" s="19"/>
      <c r="L19" s="20"/>
      <c r="M19" s="11"/>
      <c r="Q19" s="8"/>
      <c r="R19" s="8"/>
      <c r="S19" s="8"/>
      <c r="T19" s="8"/>
      <c r="U19" s="8"/>
      <c r="V19" s="8"/>
      <c r="W19" s="8"/>
    </row>
    <row r="20" spans="1:23" s="189" customFormat="1" ht="28" customHeight="1" x14ac:dyDescent="0.35">
      <c r="A20" s="17"/>
      <c r="B20" s="19"/>
      <c r="C20" s="19"/>
      <c r="D20" s="313" t="str">
        <f>IF(N9="","",IF(N9&lt;-182,N16,IF(N9&gt;366,N18,IF(AND(N9&gt;184,N9&lt;=366),N17,""))))</f>
        <v/>
      </c>
      <c r="E20" s="313"/>
      <c r="F20" s="313"/>
      <c r="G20" s="313"/>
      <c r="H20" s="313"/>
      <c r="I20" s="313"/>
      <c r="J20" s="313"/>
      <c r="K20" s="313"/>
      <c r="L20" s="20"/>
      <c r="M20" s="11"/>
      <c r="Q20" s="8"/>
      <c r="R20" s="8"/>
      <c r="S20" s="8"/>
      <c r="T20" s="8"/>
      <c r="U20" s="8"/>
      <c r="V20" s="8"/>
      <c r="W20" s="8"/>
    </row>
    <row r="21" spans="1:23" s="189" customFormat="1" ht="10" customHeight="1" x14ac:dyDescent="0.35">
      <c r="A21" s="17"/>
      <c r="B21" s="19"/>
      <c r="C21" s="19"/>
      <c r="D21" s="19"/>
      <c r="E21" s="19"/>
      <c r="F21" s="19"/>
      <c r="G21" s="19"/>
      <c r="H21" s="19"/>
      <c r="I21" s="19"/>
      <c r="J21" s="19"/>
      <c r="K21" s="19"/>
      <c r="L21" s="20"/>
      <c r="M21" s="11"/>
      <c r="Q21" s="8"/>
      <c r="R21" s="8"/>
      <c r="S21" s="8"/>
      <c r="T21" s="8"/>
      <c r="U21" s="8"/>
      <c r="V21" s="8"/>
      <c r="W21" s="8"/>
    </row>
    <row r="22" spans="1:23" s="113" customFormat="1" ht="18" customHeight="1" x14ac:dyDescent="0.35">
      <c r="A22" s="17"/>
      <c r="B22" s="265" t="s">
        <v>321</v>
      </c>
      <c r="C22" s="18"/>
      <c r="D22" s="19"/>
      <c r="E22" s="19"/>
      <c r="F22" s="19"/>
      <c r="G22" s="19"/>
      <c r="H22" s="19"/>
      <c r="I22" s="19"/>
      <c r="J22" s="19"/>
      <c r="K22" s="19"/>
      <c r="L22" s="20"/>
      <c r="M22" s="11"/>
      <c r="Q22" s="8"/>
      <c r="R22" s="8"/>
      <c r="S22" s="8"/>
      <c r="T22" s="8"/>
      <c r="U22" s="8"/>
      <c r="V22" s="8"/>
      <c r="W22" s="8"/>
    </row>
    <row r="23" spans="1:23" s="113" customFormat="1" ht="18" customHeight="1" x14ac:dyDescent="0.35">
      <c r="A23" s="17"/>
      <c r="B23" s="264" t="s">
        <v>322</v>
      </c>
      <c r="C23" s="135"/>
      <c r="D23" s="300"/>
      <c r="E23" s="300"/>
      <c r="F23" s="300"/>
      <c r="G23" s="300"/>
      <c r="H23" s="300"/>
      <c r="I23" s="300"/>
      <c r="J23" s="300"/>
      <c r="K23" s="300"/>
      <c r="L23" s="20"/>
      <c r="M23" s="11"/>
      <c r="Q23" s="8"/>
      <c r="R23" s="8"/>
      <c r="S23" s="8"/>
      <c r="T23" s="8"/>
      <c r="U23" s="8"/>
      <c r="V23" s="8"/>
      <c r="W23" s="8"/>
    </row>
    <row r="24" spans="1:23" s="113" customFormat="1" ht="18" customHeight="1" x14ac:dyDescent="0.35">
      <c r="A24" s="17"/>
      <c r="B24" s="264" t="s">
        <v>328</v>
      </c>
      <c r="C24" s="135"/>
      <c r="D24" s="300"/>
      <c r="E24" s="300"/>
      <c r="F24" s="300"/>
      <c r="G24" s="300"/>
      <c r="H24" s="300"/>
      <c r="I24" s="300"/>
      <c r="J24" s="300"/>
      <c r="K24" s="300"/>
      <c r="L24" s="20"/>
      <c r="M24" s="11"/>
      <c r="Q24" s="8"/>
      <c r="R24" s="8"/>
      <c r="S24" s="8"/>
      <c r="T24" s="8"/>
      <c r="U24" s="8"/>
      <c r="V24" s="8"/>
      <c r="W24" s="8"/>
    </row>
    <row r="25" spans="1:23" s="113" customFormat="1" ht="18" customHeight="1" x14ac:dyDescent="0.35">
      <c r="A25" s="17"/>
      <c r="B25" s="264" t="s">
        <v>323</v>
      </c>
      <c r="C25" s="135"/>
      <c r="D25" s="300"/>
      <c r="E25" s="300"/>
      <c r="F25" s="300"/>
      <c r="G25" s="300"/>
      <c r="H25" s="300"/>
      <c r="I25" s="300"/>
      <c r="J25" s="300"/>
      <c r="K25" s="300"/>
      <c r="L25" s="20"/>
      <c r="M25" s="11"/>
      <c r="Q25" s="8"/>
      <c r="R25" s="8"/>
      <c r="S25" s="8"/>
      <c r="T25" s="8"/>
      <c r="U25" s="8"/>
      <c r="V25" s="8"/>
      <c r="W25" s="8"/>
    </row>
    <row r="26" spans="1:23" s="113" customFormat="1" ht="18" customHeight="1" x14ac:dyDescent="0.35">
      <c r="A26" s="17"/>
      <c r="B26" s="264" t="s">
        <v>324</v>
      </c>
      <c r="C26" s="135"/>
      <c r="D26" s="300"/>
      <c r="E26" s="300"/>
      <c r="F26" s="300"/>
      <c r="G26" s="300"/>
      <c r="H26" s="300"/>
      <c r="I26" s="300"/>
      <c r="J26" s="300"/>
      <c r="K26" s="300"/>
      <c r="L26" s="20"/>
      <c r="M26" s="11"/>
      <c r="Q26" s="8"/>
      <c r="R26" s="8"/>
      <c r="S26" s="8"/>
      <c r="T26" s="8"/>
      <c r="U26" s="8"/>
      <c r="V26" s="8"/>
      <c r="W26" s="8"/>
    </row>
    <row r="27" spans="1:23" s="113" customFormat="1" ht="18" customHeight="1" x14ac:dyDescent="0.35">
      <c r="A27" s="17"/>
      <c r="B27" s="264" t="s">
        <v>325</v>
      </c>
      <c r="C27" s="135"/>
      <c r="D27" s="307"/>
      <c r="E27" s="307"/>
      <c r="F27" s="307"/>
      <c r="G27" s="307"/>
      <c r="H27" s="307"/>
      <c r="I27" s="307"/>
      <c r="J27" s="307"/>
      <c r="K27" s="307"/>
      <c r="L27" s="20"/>
      <c r="M27" s="11"/>
      <c r="Q27" s="8"/>
      <c r="R27" s="8"/>
      <c r="S27" s="8"/>
      <c r="T27" s="8"/>
      <c r="U27" s="8"/>
      <c r="V27" s="8"/>
      <c r="W27" s="8"/>
    </row>
    <row r="28" spans="1:23" s="113" customFormat="1" ht="18" customHeight="1" x14ac:dyDescent="0.35">
      <c r="A28" s="17"/>
      <c r="B28" s="264" t="s">
        <v>326</v>
      </c>
      <c r="C28" s="135"/>
      <c r="D28" s="300"/>
      <c r="E28" s="300"/>
      <c r="F28" s="300"/>
      <c r="G28" s="300"/>
      <c r="H28" s="300"/>
      <c r="I28" s="300"/>
      <c r="J28" s="300"/>
      <c r="K28" s="300"/>
      <c r="L28" s="20"/>
      <c r="M28" s="11"/>
      <c r="Q28" s="8"/>
      <c r="R28" s="8"/>
      <c r="S28" s="8"/>
      <c r="T28" s="8"/>
      <c r="U28" s="8"/>
      <c r="V28" s="8"/>
      <c r="W28" s="8"/>
    </row>
    <row r="29" spans="1:23" s="113" customFormat="1" ht="18" customHeight="1" x14ac:dyDescent="0.35">
      <c r="A29" s="17"/>
      <c r="B29" s="264" t="s">
        <v>327</v>
      </c>
      <c r="C29" s="135"/>
      <c r="D29" s="300"/>
      <c r="E29" s="300"/>
      <c r="F29" s="300"/>
      <c r="G29" s="300"/>
      <c r="H29" s="300"/>
      <c r="I29" s="300"/>
      <c r="J29" s="300"/>
      <c r="K29" s="300"/>
      <c r="L29" s="20"/>
      <c r="M29" s="11"/>
      <c r="Q29" s="8"/>
      <c r="R29" s="8"/>
      <c r="S29" s="8"/>
      <c r="T29" s="8"/>
      <c r="U29" s="8"/>
      <c r="V29" s="8"/>
      <c r="W29" s="8"/>
    </row>
    <row r="30" spans="1:23" s="113" customFormat="1" ht="10" customHeight="1" x14ac:dyDescent="0.35">
      <c r="A30" s="17"/>
      <c r="B30" s="109"/>
      <c r="C30" s="135"/>
      <c r="D30" s="136"/>
      <c r="E30" s="136"/>
      <c r="F30" s="136"/>
      <c r="G30" s="136"/>
      <c r="H30" s="136"/>
      <c r="I30" s="136"/>
      <c r="J30" s="136"/>
      <c r="K30" s="136"/>
      <c r="L30" s="20"/>
      <c r="M30" s="11"/>
      <c r="Q30" s="8"/>
      <c r="R30" s="8"/>
      <c r="S30" s="8"/>
      <c r="T30" s="8"/>
      <c r="U30" s="8"/>
      <c r="V30" s="8"/>
      <c r="W30" s="8"/>
    </row>
    <row r="31" spans="1:23" s="113" customFormat="1" ht="28" customHeight="1" x14ac:dyDescent="0.35">
      <c r="A31" s="17"/>
      <c r="B31" s="265" t="s">
        <v>329</v>
      </c>
      <c r="C31" s="18"/>
      <c r="D31" s="299" t="s">
        <v>339</v>
      </c>
      <c r="E31" s="299"/>
      <c r="F31" s="299"/>
      <c r="G31" s="299"/>
      <c r="H31" s="299"/>
      <c r="I31" s="299"/>
      <c r="J31" s="299"/>
      <c r="K31" s="299"/>
      <c r="L31" s="20"/>
      <c r="M31" s="11"/>
      <c r="Q31" s="8"/>
      <c r="R31" s="8"/>
      <c r="S31" s="8"/>
      <c r="T31" s="8"/>
      <c r="U31" s="8"/>
      <c r="V31" s="8"/>
      <c r="W31" s="8"/>
    </row>
    <row r="32" spans="1:23" s="126" customFormat="1" ht="18" customHeight="1" x14ac:dyDescent="0.35">
      <c r="A32" s="17"/>
      <c r="B32" s="264" t="s">
        <v>330</v>
      </c>
      <c r="C32" s="135"/>
      <c r="D32" s="300"/>
      <c r="E32" s="300"/>
      <c r="F32" s="300"/>
      <c r="G32" s="300"/>
      <c r="H32" s="300"/>
      <c r="I32" s="300"/>
      <c r="J32" s="300"/>
      <c r="K32" s="300"/>
      <c r="L32" s="20"/>
      <c r="M32" s="11"/>
      <c r="Q32" s="8"/>
      <c r="R32" s="8"/>
      <c r="S32" s="8"/>
      <c r="T32" s="8"/>
      <c r="U32" s="8"/>
      <c r="V32" s="8"/>
      <c r="W32" s="8"/>
    </row>
    <row r="33" spans="1:23" s="113" customFormat="1" ht="18" customHeight="1" x14ac:dyDescent="0.35">
      <c r="A33" s="17"/>
      <c r="B33" s="266" t="s">
        <v>338</v>
      </c>
      <c r="C33" s="135"/>
      <c r="D33" s="300"/>
      <c r="E33" s="300"/>
      <c r="F33" s="300"/>
      <c r="G33" s="300"/>
      <c r="H33" s="300"/>
      <c r="I33" s="300"/>
      <c r="J33" s="300"/>
      <c r="K33" s="300"/>
      <c r="L33" s="20"/>
      <c r="M33" s="11"/>
      <c r="Q33" s="8"/>
      <c r="R33" s="8"/>
      <c r="S33" s="8"/>
      <c r="T33" s="8"/>
      <c r="U33" s="8"/>
      <c r="V33" s="8"/>
      <c r="W33" s="8"/>
    </row>
    <row r="34" spans="1:23" s="113" customFormat="1" ht="18" customHeight="1" x14ac:dyDescent="0.35">
      <c r="A34" s="17"/>
      <c r="B34" s="264" t="s">
        <v>331</v>
      </c>
      <c r="C34" s="135"/>
      <c r="D34" s="300"/>
      <c r="E34" s="300"/>
      <c r="F34" s="300"/>
      <c r="G34" s="300"/>
      <c r="H34" s="300"/>
      <c r="I34" s="300"/>
      <c r="J34" s="300"/>
      <c r="K34" s="300"/>
      <c r="L34" s="20"/>
      <c r="M34" s="11"/>
      <c r="Q34" s="8"/>
      <c r="R34" s="8"/>
      <c r="S34" s="8"/>
      <c r="T34" s="8"/>
      <c r="U34" s="8"/>
      <c r="V34" s="8"/>
      <c r="W34" s="8"/>
    </row>
    <row r="35" spans="1:23" s="113" customFormat="1" ht="18" customHeight="1" x14ac:dyDescent="0.35">
      <c r="A35" s="17"/>
      <c r="B35" s="266" t="s">
        <v>332</v>
      </c>
      <c r="C35" s="135"/>
      <c r="D35" s="300"/>
      <c r="E35" s="300"/>
      <c r="F35" s="300"/>
      <c r="G35" s="300"/>
      <c r="H35" s="300"/>
      <c r="I35" s="300"/>
      <c r="J35" s="300"/>
      <c r="K35" s="300"/>
      <c r="L35" s="20"/>
      <c r="M35" s="11"/>
      <c r="Q35" s="8"/>
      <c r="R35" s="8"/>
      <c r="S35" s="8"/>
      <c r="T35" s="8"/>
      <c r="U35" s="8"/>
      <c r="V35" s="8"/>
      <c r="W35" s="8"/>
    </row>
    <row r="36" spans="1:23" s="162" customFormat="1" ht="18" customHeight="1" x14ac:dyDescent="0.35">
      <c r="A36" s="17"/>
      <c r="B36" s="264" t="s">
        <v>333</v>
      </c>
      <c r="C36" s="158"/>
      <c r="D36" s="302"/>
      <c r="E36" s="303"/>
      <c r="F36" s="303"/>
      <c r="G36" s="303"/>
      <c r="H36" s="303"/>
      <c r="I36" s="303"/>
      <c r="J36" s="303"/>
      <c r="K36" s="304"/>
      <c r="L36" s="20"/>
      <c r="M36" s="11"/>
      <c r="Q36" s="8"/>
      <c r="R36" s="8"/>
      <c r="S36" s="8"/>
      <c r="T36" s="8"/>
      <c r="U36" s="8"/>
      <c r="V36" s="8"/>
      <c r="W36" s="8"/>
    </row>
    <row r="37" spans="1:23" s="113" customFormat="1" ht="18" customHeight="1" x14ac:dyDescent="0.35">
      <c r="A37" s="17"/>
      <c r="B37" s="264" t="s">
        <v>334</v>
      </c>
      <c r="C37" s="135"/>
      <c r="D37" s="300"/>
      <c r="E37" s="300"/>
      <c r="F37" s="300"/>
      <c r="G37" s="300"/>
      <c r="H37" s="300"/>
      <c r="I37" s="300"/>
      <c r="J37" s="300"/>
      <c r="K37" s="300"/>
      <c r="L37" s="20"/>
      <c r="M37" s="11"/>
      <c r="Q37" s="8"/>
      <c r="R37" s="8"/>
      <c r="S37" s="8"/>
      <c r="T37" s="8"/>
      <c r="U37" s="8"/>
      <c r="V37" s="8"/>
      <c r="W37" s="8"/>
    </row>
    <row r="38" spans="1:23" s="113" customFormat="1" ht="18" customHeight="1" x14ac:dyDescent="0.35">
      <c r="A38" s="17"/>
      <c r="B38" s="264" t="s">
        <v>335</v>
      </c>
      <c r="C38" s="135"/>
      <c r="D38" s="300"/>
      <c r="E38" s="300"/>
      <c r="F38" s="300"/>
      <c r="G38" s="300"/>
      <c r="H38" s="300"/>
      <c r="I38" s="300"/>
      <c r="J38" s="300"/>
      <c r="K38" s="300"/>
      <c r="L38" s="20"/>
      <c r="M38" s="11"/>
      <c r="Q38" s="8"/>
      <c r="R38" s="8"/>
      <c r="S38" s="8"/>
      <c r="T38" s="8"/>
      <c r="U38" s="8"/>
      <c r="V38" s="8"/>
      <c r="W38" s="8"/>
    </row>
    <row r="39" spans="1:23" s="113" customFormat="1" ht="18" customHeight="1" x14ac:dyDescent="0.35">
      <c r="A39" s="17"/>
      <c r="B39" s="264" t="s">
        <v>336</v>
      </c>
      <c r="C39" s="135"/>
      <c r="D39" s="300"/>
      <c r="E39" s="300"/>
      <c r="F39" s="300"/>
      <c r="G39" s="300"/>
      <c r="H39" s="300"/>
      <c r="I39" s="300"/>
      <c r="J39" s="300"/>
      <c r="K39" s="300"/>
      <c r="L39" s="20"/>
      <c r="M39" s="11"/>
      <c r="Q39" s="8"/>
      <c r="R39" s="8"/>
      <c r="S39" s="8"/>
      <c r="T39" s="8"/>
      <c r="U39" s="8"/>
      <c r="V39" s="8"/>
      <c r="W39" s="8"/>
    </row>
    <row r="40" spans="1:23" s="113" customFormat="1" ht="18" customHeight="1" x14ac:dyDescent="0.35">
      <c r="A40" s="17"/>
      <c r="B40" s="264" t="s">
        <v>337</v>
      </c>
      <c r="C40" s="135"/>
      <c r="D40" s="301"/>
      <c r="E40" s="301"/>
      <c r="F40" s="301"/>
      <c r="G40" s="301"/>
      <c r="H40" s="301"/>
      <c r="I40" s="301"/>
      <c r="J40" s="301"/>
      <c r="K40" s="301"/>
      <c r="L40" s="20"/>
      <c r="M40" s="11"/>
      <c r="Q40" s="8"/>
      <c r="R40" s="8"/>
      <c r="S40" s="8"/>
      <c r="T40" s="8"/>
      <c r="U40" s="8"/>
      <c r="V40" s="8"/>
      <c r="W40" s="8"/>
    </row>
    <row r="41" spans="1:23" s="113" customFormat="1" ht="10" customHeight="1" x14ac:dyDescent="0.35">
      <c r="A41" s="17"/>
      <c r="B41" s="109"/>
      <c r="C41" s="135"/>
      <c r="D41" s="136"/>
      <c r="E41" s="136"/>
      <c r="F41" s="136"/>
      <c r="G41" s="136"/>
      <c r="H41" s="136"/>
      <c r="I41" s="136"/>
      <c r="J41" s="136"/>
      <c r="K41" s="136"/>
      <c r="L41" s="20"/>
      <c r="M41" s="11"/>
      <c r="Q41" s="8"/>
      <c r="R41" s="8"/>
      <c r="S41" s="8"/>
      <c r="T41" s="8"/>
      <c r="U41" s="8"/>
      <c r="V41" s="8"/>
      <c r="W41" s="8"/>
    </row>
    <row r="42" spans="1:23" s="113" customFormat="1" ht="18" customHeight="1" x14ac:dyDescent="0.35">
      <c r="A42" s="17"/>
      <c r="B42" s="265" t="s">
        <v>340</v>
      </c>
      <c r="C42" s="18"/>
      <c r="D42" s="136"/>
      <c r="E42" s="136"/>
      <c r="F42" s="136"/>
      <c r="G42" s="136"/>
      <c r="H42" s="136"/>
      <c r="I42" s="136"/>
      <c r="J42" s="136"/>
      <c r="K42" s="136"/>
      <c r="L42" s="20"/>
      <c r="M42" s="11"/>
      <c r="Q42" s="8"/>
      <c r="R42" s="8"/>
      <c r="S42" s="8"/>
      <c r="T42" s="8"/>
      <c r="U42" s="8"/>
      <c r="V42" s="8"/>
      <c r="W42" s="8"/>
    </row>
    <row r="43" spans="1:23" s="113" customFormat="1" ht="18" customHeight="1" x14ac:dyDescent="0.35">
      <c r="A43" s="17"/>
      <c r="B43" s="264" t="s">
        <v>341</v>
      </c>
      <c r="C43" s="135"/>
      <c r="D43" s="300"/>
      <c r="E43" s="300"/>
      <c r="F43" s="300"/>
      <c r="G43" s="300"/>
      <c r="H43" s="300"/>
      <c r="I43" s="300"/>
      <c r="J43" s="300"/>
      <c r="K43" s="300"/>
      <c r="L43" s="20"/>
      <c r="M43" s="11"/>
      <c r="Q43" s="8"/>
      <c r="R43" s="8"/>
      <c r="S43" s="8"/>
      <c r="T43" s="8"/>
      <c r="U43" s="8"/>
      <c r="V43" s="8"/>
      <c r="W43" s="8"/>
    </row>
    <row r="44" spans="1:23" s="113" customFormat="1" ht="18" customHeight="1" x14ac:dyDescent="0.35">
      <c r="A44" s="17"/>
      <c r="B44" s="264" t="s">
        <v>342</v>
      </c>
      <c r="C44" s="135"/>
      <c r="D44" s="300"/>
      <c r="E44" s="300"/>
      <c r="F44" s="300"/>
      <c r="G44" s="300"/>
      <c r="H44" s="300"/>
      <c r="I44" s="300"/>
      <c r="J44" s="300"/>
      <c r="K44" s="300"/>
      <c r="L44" s="20"/>
      <c r="M44" s="11"/>
      <c r="Q44" s="8"/>
      <c r="R44" s="8"/>
      <c r="S44" s="8"/>
      <c r="T44" s="8"/>
      <c r="U44" s="8"/>
      <c r="V44" s="8"/>
      <c r="W44" s="8"/>
    </row>
    <row r="45" spans="1:23" s="126" customFormat="1" ht="18" customHeight="1" x14ac:dyDescent="0.35">
      <c r="A45" s="17"/>
      <c r="B45" s="264" t="s">
        <v>343</v>
      </c>
      <c r="C45" s="135"/>
      <c r="D45" s="300"/>
      <c r="E45" s="300"/>
      <c r="F45" s="300"/>
      <c r="G45" s="300"/>
      <c r="H45" s="300"/>
      <c r="I45" s="300"/>
      <c r="J45" s="300"/>
      <c r="K45" s="300"/>
      <c r="L45" s="20"/>
      <c r="M45" s="11"/>
      <c r="Q45" s="8"/>
      <c r="R45" s="8"/>
      <c r="S45" s="8"/>
      <c r="T45" s="8"/>
      <c r="U45" s="8"/>
      <c r="V45" s="8"/>
      <c r="W45" s="8"/>
    </row>
    <row r="46" spans="1:23" s="126" customFormat="1" ht="18" customHeight="1" x14ac:dyDescent="0.35">
      <c r="A46" s="17"/>
      <c r="B46" s="264" t="s">
        <v>330</v>
      </c>
      <c r="C46" s="135"/>
      <c r="D46" s="300"/>
      <c r="E46" s="300"/>
      <c r="F46" s="300"/>
      <c r="G46" s="300"/>
      <c r="H46" s="300"/>
      <c r="I46" s="300"/>
      <c r="J46" s="300"/>
      <c r="K46" s="300"/>
      <c r="L46" s="20"/>
      <c r="M46" s="11"/>
      <c r="Q46" s="8"/>
      <c r="R46" s="8"/>
      <c r="S46" s="8"/>
      <c r="T46" s="8"/>
      <c r="U46" s="8"/>
      <c r="V46" s="8"/>
      <c r="W46" s="8"/>
    </row>
    <row r="47" spans="1:23" s="113" customFormat="1" ht="18" customHeight="1" x14ac:dyDescent="0.35">
      <c r="A47" s="17"/>
      <c r="B47" s="266" t="s">
        <v>338</v>
      </c>
      <c r="C47" s="135"/>
      <c r="D47" s="300"/>
      <c r="E47" s="300"/>
      <c r="F47" s="300"/>
      <c r="G47" s="300"/>
      <c r="H47" s="300"/>
      <c r="I47" s="300"/>
      <c r="J47" s="300"/>
      <c r="K47" s="300"/>
      <c r="L47" s="20"/>
      <c r="M47" s="11"/>
      <c r="Q47" s="8"/>
      <c r="R47" s="8"/>
      <c r="S47" s="8"/>
      <c r="T47" s="8"/>
      <c r="U47" s="8"/>
      <c r="V47" s="8"/>
      <c r="W47" s="8"/>
    </row>
    <row r="48" spans="1:23" s="113" customFormat="1" ht="18" customHeight="1" x14ac:dyDescent="0.35">
      <c r="A48" s="17"/>
      <c r="B48" s="264" t="s">
        <v>331</v>
      </c>
      <c r="C48" s="135"/>
      <c r="D48" s="300"/>
      <c r="E48" s="300"/>
      <c r="F48" s="300"/>
      <c r="G48" s="300"/>
      <c r="H48" s="300"/>
      <c r="I48" s="300"/>
      <c r="J48" s="300"/>
      <c r="K48" s="300"/>
      <c r="L48" s="20"/>
      <c r="M48" s="11"/>
      <c r="Q48" s="8"/>
      <c r="R48" s="8"/>
      <c r="S48" s="8"/>
      <c r="T48" s="8"/>
      <c r="U48" s="8"/>
      <c r="V48" s="8"/>
      <c r="W48" s="8"/>
    </row>
    <row r="49" spans="1:23" s="113" customFormat="1" ht="18" customHeight="1" x14ac:dyDescent="0.35">
      <c r="A49" s="17"/>
      <c r="B49" s="266" t="s">
        <v>332</v>
      </c>
      <c r="C49" s="135"/>
      <c r="D49" s="300"/>
      <c r="E49" s="300"/>
      <c r="F49" s="300"/>
      <c r="G49" s="300"/>
      <c r="H49" s="300"/>
      <c r="I49" s="300"/>
      <c r="J49" s="300"/>
      <c r="K49" s="300"/>
      <c r="L49" s="20"/>
      <c r="M49" s="11"/>
      <c r="Q49" s="8"/>
      <c r="R49" s="8"/>
      <c r="S49" s="8"/>
      <c r="T49" s="8"/>
      <c r="U49" s="8"/>
      <c r="V49" s="8"/>
      <c r="W49" s="8"/>
    </row>
    <row r="50" spans="1:23" s="162" customFormat="1" ht="18" customHeight="1" x14ac:dyDescent="0.35">
      <c r="A50" s="17"/>
      <c r="B50" s="264" t="s">
        <v>333</v>
      </c>
      <c r="C50" s="158"/>
      <c r="D50" s="302"/>
      <c r="E50" s="303"/>
      <c r="F50" s="303"/>
      <c r="G50" s="303"/>
      <c r="H50" s="303"/>
      <c r="I50" s="303"/>
      <c r="J50" s="303"/>
      <c r="K50" s="304"/>
      <c r="L50" s="20"/>
      <c r="M50" s="11"/>
      <c r="Q50" s="8"/>
      <c r="R50" s="8"/>
      <c r="S50" s="8"/>
      <c r="T50" s="8"/>
      <c r="U50" s="8"/>
      <c r="V50" s="8"/>
      <c r="W50" s="8"/>
    </row>
    <row r="51" spans="1:23" s="113" customFormat="1" ht="18" customHeight="1" x14ac:dyDescent="0.35">
      <c r="A51" s="17"/>
      <c r="B51" s="264" t="s">
        <v>334</v>
      </c>
      <c r="C51" s="135"/>
      <c r="D51" s="300"/>
      <c r="E51" s="300"/>
      <c r="F51" s="300"/>
      <c r="G51" s="300"/>
      <c r="H51" s="300"/>
      <c r="I51" s="300"/>
      <c r="J51" s="300"/>
      <c r="K51" s="300"/>
      <c r="L51" s="20"/>
      <c r="M51" s="11"/>
      <c r="Q51" s="8"/>
      <c r="R51" s="8"/>
      <c r="S51" s="8"/>
      <c r="T51" s="8"/>
      <c r="U51" s="8"/>
      <c r="V51" s="8"/>
      <c r="W51" s="8"/>
    </row>
    <row r="52" spans="1:23" s="113" customFormat="1" ht="18" customHeight="1" x14ac:dyDescent="0.35">
      <c r="A52" s="17"/>
      <c r="B52" s="264" t="s">
        <v>335</v>
      </c>
      <c r="C52" s="135"/>
      <c r="D52" s="300"/>
      <c r="E52" s="300"/>
      <c r="F52" s="300"/>
      <c r="G52" s="300"/>
      <c r="H52" s="300"/>
      <c r="I52" s="300"/>
      <c r="J52" s="300"/>
      <c r="K52" s="300"/>
      <c r="L52" s="20"/>
      <c r="M52" s="11"/>
      <c r="Q52" s="8"/>
      <c r="R52" s="8"/>
      <c r="S52" s="8"/>
      <c r="T52" s="8"/>
      <c r="U52" s="8"/>
      <c r="V52" s="8"/>
      <c r="W52" s="8"/>
    </row>
    <row r="53" spans="1:23" s="113" customFormat="1" ht="18" customHeight="1" x14ac:dyDescent="0.35">
      <c r="A53" s="17"/>
      <c r="B53" s="264" t="s">
        <v>336</v>
      </c>
      <c r="C53" s="135"/>
      <c r="D53" s="300"/>
      <c r="E53" s="300"/>
      <c r="F53" s="300"/>
      <c r="G53" s="300"/>
      <c r="H53" s="300"/>
      <c r="I53" s="300"/>
      <c r="J53" s="300"/>
      <c r="K53" s="300"/>
      <c r="L53" s="20"/>
      <c r="M53" s="11"/>
      <c r="Q53" s="8"/>
      <c r="R53" s="8"/>
      <c r="S53" s="8"/>
      <c r="T53" s="8"/>
      <c r="U53" s="8"/>
      <c r="V53" s="8"/>
      <c r="W53" s="8"/>
    </row>
    <row r="54" spans="1:23" s="113" customFormat="1" ht="18" customHeight="1" x14ac:dyDescent="0.35">
      <c r="A54" s="17"/>
      <c r="B54" s="264" t="s">
        <v>337</v>
      </c>
      <c r="C54" s="135"/>
      <c r="D54" s="301"/>
      <c r="E54" s="301"/>
      <c r="F54" s="301"/>
      <c r="G54" s="301"/>
      <c r="H54" s="301"/>
      <c r="I54" s="301"/>
      <c r="J54" s="301"/>
      <c r="K54" s="301"/>
      <c r="L54" s="20"/>
      <c r="M54" s="11"/>
      <c r="Q54" s="8"/>
      <c r="R54" s="8"/>
      <c r="S54" s="8"/>
      <c r="T54" s="8"/>
      <c r="U54" s="8"/>
      <c r="V54" s="8"/>
      <c r="W54" s="8"/>
    </row>
    <row r="55" spans="1:23" s="113" customFormat="1" ht="10" customHeight="1" x14ac:dyDescent="0.35">
      <c r="A55" s="17"/>
      <c r="B55" s="109"/>
      <c r="C55" s="135"/>
      <c r="D55" s="136"/>
      <c r="E55" s="136"/>
      <c r="F55" s="136"/>
      <c r="G55" s="136"/>
      <c r="H55" s="136"/>
      <c r="I55" s="136"/>
      <c r="J55" s="136"/>
      <c r="K55" s="136"/>
      <c r="L55" s="20"/>
      <c r="M55" s="11"/>
      <c r="Q55" s="8"/>
      <c r="R55" s="8"/>
      <c r="S55" s="8"/>
      <c r="T55" s="8"/>
      <c r="U55" s="8"/>
      <c r="V55" s="8"/>
      <c r="W55" s="8"/>
    </row>
    <row r="56" spans="1:23" s="113" customFormat="1" ht="18" customHeight="1" x14ac:dyDescent="0.35">
      <c r="A56" s="17"/>
      <c r="B56" s="267" t="s">
        <v>344</v>
      </c>
      <c r="C56" s="18"/>
      <c r="D56" s="136"/>
      <c r="E56" s="136"/>
      <c r="F56" s="136"/>
      <c r="G56" s="136"/>
      <c r="H56" s="136"/>
      <c r="I56" s="136"/>
      <c r="J56" s="136"/>
      <c r="K56" s="136"/>
      <c r="L56" s="20"/>
      <c r="M56" s="11"/>
      <c r="Q56" s="8"/>
      <c r="R56" s="8"/>
      <c r="S56" s="8"/>
      <c r="T56" s="8"/>
      <c r="U56" s="8"/>
      <c r="V56" s="8"/>
      <c r="W56" s="8"/>
    </row>
    <row r="57" spans="1:23" s="113" customFormat="1" ht="18" customHeight="1" x14ac:dyDescent="0.35">
      <c r="A57" s="17"/>
      <c r="B57" s="264" t="s">
        <v>345</v>
      </c>
      <c r="C57" s="135"/>
      <c r="D57" s="300"/>
      <c r="E57" s="300"/>
      <c r="F57" s="300"/>
      <c r="G57" s="300"/>
      <c r="H57" s="300"/>
      <c r="I57" s="300"/>
      <c r="J57" s="300"/>
      <c r="K57" s="300"/>
      <c r="L57" s="20"/>
      <c r="M57" s="11"/>
      <c r="Q57" s="8"/>
      <c r="R57" s="8"/>
      <c r="S57" s="8"/>
      <c r="T57" s="8"/>
      <c r="U57" s="8"/>
      <c r="V57" s="8"/>
      <c r="W57" s="8"/>
    </row>
    <row r="58" spans="1:23" s="126" customFormat="1" ht="18" customHeight="1" x14ac:dyDescent="0.35">
      <c r="A58" s="17"/>
      <c r="B58" s="264" t="s">
        <v>346</v>
      </c>
      <c r="C58" s="135"/>
      <c r="D58" s="300"/>
      <c r="E58" s="300"/>
      <c r="F58" s="300"/>
      <c r="G58" s="300"/>
      <c r="H58" s="300"/>
      <c r="I58" s="300"/>
      <c r="J58" s="300"/>
      <c r="K58" s="300"/>
      <c r="L58" s="20"/>
      <c r="M58" s="11"/>
      <c r="Q58" s="8"/>
      <c r="R58" s="8"/>
      <c r="S58" s="8"/>
      <c r="T58" s="8"/>
      <c r="U58" s="8"/>
      <c r="V58" s="8"/>
      <c r="W58" s="8"/>
    </row>
    <row r="59" spans="1:23" s="113" customFormat="1" ht="10" customHeight="1" x14ac:dyDescent="0.35">
      <c r="A59" s="17"/>
      <c r="B59" s="109"/>
      <c r="C59" s="135"/>
      <c r="D59" s="112"/>
      <c r="E59" s="136"/>
      <c r="F59" s="136"/>
      <c r="G59" s="136"/>
      <c r="H59" s="136"/>
      <c r="I59" s="136"/>
      <c r="J59" s="136"/>
      <c r="K59" s="136"/>
      <c r="L59" s="20"/>
      <c r="M59" s="11"/>
      <c r="Q59" s="8"/>
      <c r="R59" s="8"/>
      <c r="S59" s="8"/>
      <c r="T59" s="8"/>
      <c r="U59" s="8"/>
      <c r="V59" s="8"/>
      <c r="W59" s="8"/>
    </row>
    <row r="60" spans="1:23" s="113" customFormat="1" ht="18" customHeight="1" x14ac:dyDescent="0.35">
      <c r="A60" s="17"/>
      <c r="B60" s="295" t="s">
        <v>347</v>
      </c>
      <c r="C60" s="296"/>
      <c r="D60" s="296"/>
      <c r="E60" s="296"/>
      <c r="F60" s="296"/>
      <c r="G60" s="296"/>
      <c r="H60" s="296"/>
      <c r="I60" s="296"/>
      <c r="J60" s="296"/>
      <c r="K60" s="296"/>
      <c r="L60" s="20"/>
      <c r="M60" s="11"/>
      <c r="Q60" s="8"/>
      <c r="R60" s="8"/>
      <c r="S60" s="8"/>
      <c r="T60" s="8"/>
      <c r="U60" s="8"/>
      <c r="V60" s="8"/>
      <c r="W60" s="8"/>
    </row>
    <row r="61" spans="1:23" s="113" customFormat="1" ht="10" customHeight="1" x14ac:dyDescent="0.35">
      <c r="A61" s="17"/>
      <c r="B61" s="109"/>
      <c r="C61" s="135"/>
      <c r="D61" s="136"/>
      <c r="E61" s="136"/>
      <c r="F61" s="136"/>
      <c r="G61" s="136"/>
      <c r="H61" s="136"/>
      <c r="I61" s="136"/>
      <c r="J61" s="136"/>
      <c r="K61" s="136"/>
      <c r="L61" s="20"/>
      <c r="M61" s="11"/>
      <c r="Q61" s="8"/>
      <c r="R61" s="8"/>
      <c r="S61" s="8"/>
      <c r="T61" s="8"/>
      <c r="U61" s="8"/>
      <c r="V61" s="8"/>
      <c r="W61" s="8"/>
    </row>
    <row r="62" spans="1:23" s="113" customFormat="1" ht="18" customHeight="1" x14ac:dyDescent="0.35">
      <c r="A62" s="17"/>
      <c r="B62" s="264" t="s">
        <v>348</v>
      </c>
      <c r="C62" s="135"/>
      <c r="D62" s="300"/>
      <c r="E62" s="300"/>
      <c r="F62" s="300"/>
      <c r="G62" s="300"/>
      <c r="H62" s="300"/>
      <c r="I62" s="300"/>
      <c r="J62" s="300"/>
      <c r="K62" s="300"/>
      <c r="L62" s="20"/>
      <c r="M62" s="11"/>
      <c r="Q62" s="8"/>
      <c r="R62" s="8"/>
      <c r="S62" s="8"/>
      <c r="T62" s="8"/>
      <c r="U62" s="8"/>
      <c r="V62" s="8"/>
      <c r="W62" s="8"/>
    </row>
    <row r="63" spans="1:23" s="113" customFormat="1" ht="18" customHeight="1" x14ac:dyDescent="0.35">
      <c r="A63" s="17"/>
      <c r="B63" s="264" t="s">
        <v>349</v>
      </c>
      <c r="C63" s="135"/>
      <c r="D63" s="300"/>
      <c r="E63" s="300"/>
      <c r="F63" s="300"/>
      <c r="G63" s="300"/>
      <c r="H63" s="300"/>
      <c r="I63" s="300"/>
      <c r="J63" s="300"/>
      <c r="K63" s="300"/>
      <c r="L63" s="20"/>
      <c r="M63" s="11"/>
      <c r="Q63" s="8"/>
      <c r="R63" s="8"/>
      <c r="S63" s="8"/>
      <c r="T63" s="8"/>
      <c r="U63" s="8"/>
      <c r="V63" s="8"/>
      <c r="W63" s="8"/>
    </row>
    <row r="64" spans="1:23" s="113" customFormat="1" ht="18" customHeight="1" x14ac:dyDescent="0.35">
      <c r="A64" s="17"/>
      <c r="B64" s="266" t="s">
        <v>338</v>
      </c>
      <c r="C64" s="135"/>
      <c r="D64" s="300"/>
      <c r="E64" s="300"/>
      <c r="F64" s="300"/>
      <c r="G64" s="300"/>
      <c r="H64" s="300"/>
      <c r="I64" s="300"/>
      <c r="J64" s="300"/>
      <c r="K64" s="300"/>
      <c r="L64" s="20"/>
      <c r="M64" s="11"/>
      <c r="Q64" s="8"/>
      <c r="R64" s="8"/>
      <c r="S64" s="8"/>
      <c r="T64" s="8"/>
      <c r="U64" s="8"/>
      <c r="V64" s="8"/>
      <c r="W64" s="8"/>
    </row>
    <row r="65" spans="1:23" s="113" customFormat="1" ht="18" customHeight="1" x14ac:dyDescent="0.35">
      <c r="A65" s="17"/>
      <c r="B65" s="264" t="s">
        <v>331</v>
      </c>
      <c r="C65" s="135"/>
      <c r="D65" s="300"/>
      <c r="E65" s="300"/>
      <c r="F65" s="300"/>
      <c r="G65" s="300"/>
      <c r="H65" s="300"/>
      <c r="I65" s="300"/>
      <c r="J65" s="300"/>
      <c r="K65" s="300"/>
      <c r="L65" s="20"/>
      <c r="M65" s="11"/>
      <c r="Q65" s="8"/>
      <c r="R65" s="8"/>
      <c r="S65" s="8"/>
      <c r="T65" s="8"/>
      <c r="U65" s="8"/>
      <c r="V65" s="8"/>
      <c r="W65" s="8"/>
    </row>
    <row r="66" spans="1:23" s="113" customFormat="1" ht="18" customHeight="1" x14ac:dyDescent="0.35">
      <c r="A66" s="17"/>
      <c r="B66" s="266" t="s">
        <v>332</v>
      </c>
      <c r="C66" s="135"/>
      <c r="D66" s="300"/>
      <c r="E66" s="300"/>
      <c r="F66" s="300"/>
      <c r="G66" s="300"/>
      <c r="H66" s="300"/>
      <c r="I66" s="300"/>
      <c r="J66" s="300"/>
      <c r="K66" s="300"/>
      <c r="L66" s="20"/>
      <c r="M66" s="11"/>
      <c r="Q66" s="8"/>
      <c r="R66" s="8"/>
      <c r="S66" s="8"/>
      <c r="T66" s="8"/>
      <c r="U66" s="8"/>
      <c r="V66" s="8"/>
      <c r="W66" s="8"/>
    </row>
    <row r="67" spans="1:23" s="162" customFormat="1" ht="18" customHeight="1" x14ac:dyDescent="0.35">
      <c r="A67" s="17"/>
      <c r="B67" s="264" t="s">
        <v>333</v>
      </c>
      <c r="C67" s="158"/>
      <c r="D67" s="302"/>
      <c r="E67" s="303"/>
      <c r="F67" s="303"/>
      <c r="G67" s="303"/>
      <c r="H67" s="303"/>
      <c r="I67" s="303"/>
      <c r="J67" s="303"/>
      <c r="K67" s="304"/>
      <c r="L67" s="20"/>
      <c r="M67" s="11"/>
      <c r="Q67" s="8"/>
      <c r="R67" s="8"/>
      <c r="S67" s="8"/>
      <c r="T67" s="8"/>
      <c r="U67" s="8"/>
      <c r="V67" s="8"/>
      <c r="W67" s="8"/>
    </row>
    <row r="68" spans="1:23" s="113" customFormat="1" ht="18" customHeight="1" x14ac:dyDescent="0.35">
      <c r="A68" s="17"/>
      <c r="B68" s="264" t="s">
        <v>334</v>
      </c>
      <c r="C68" s="135"/>
      <c r="D68" s="300"/>
      <c r="E68" s="300"/>
      <c r="F68" s="300"/>
      <c r="G68" s="300"/>
      <c r="H68" s="300"/>
      <c r="I68" s="300"/>
      <c r="J68" s="300"/>
      <c r="K68" s="300"/>
      <c r="L68" s="20"/>
      <c r="M68" s="11"/>
      <c r="Q68" s="8"/>
      <c r="R68" s="8"/>
      <c r="S68" s="8"/>
      <c r="T68" s="8"/>
      <c r="U68" s="8"/>
      <c r="V68" s="8"/>
      <c r="W68" s="8"/>
    </row>
    <row r="69" spans="1:23" s="113" customFormat="1" ht="18" customHeight="1" x14ac:dyDescent="0.35">
      <c r="A69" s="17"/>
      <c r="B69" s="264" t="s">
        <v>350</v>
      </c>
      <c r="C69" s="135"/>
      <c r="D69" s="300"/>
      <c r="E69" s="300"/>
      <c r="F69" s="300"/>
      <c r="G69" s="300"/>
      <c r="H69" s="300"/>
      <c r="I69" s="300"/>
      <c r="J69" s="300"/>
      <c r="K69" s="300"/>
      <c r="L69" s="20"/>
      <c r="M69" s="11"/>
      <c r="Q69" s="8"/>
      <c r="R69" s="8"/>
      <c r="S69" s="8"/>
      <c r="T69" s="8"/>
      <c r="U69" s="8"/>
      <c r="V69" s="8"/>
      <c r="W69" s="8"/>
    </row>
    <row r="70" spans="1:23" s="113" customFormat="1" ht="10" customHeight="1" x14ac:dyDescent="0.35">
      <c r="A70" s="17"/>
      <c r="B70" s="264"/>
      <c r="C70" s="135"/>
      <c r="D70" s="112"/>
      <c r="E70" s="136"/>
      <c r="F70" s="136"/>
      <c r="G70" s="136"/>
      <c r="H70" s="136"/>
      <c r="I70" s="136"/>
      <c r="J70" s="136"/>
      <c r="K70" s="136"/>
      <c r="L70" s="20"/>
      <c r="M70" s="11"/>
      <c r="Q70" s="8"/>
      <c r="R70" s="8"/>
      <c r="S70" s="8"/>
      <c r="T70" s="8"/>
      <c r="U70" s="8"/>
      <c r="V70" s="8"/>
      <c r="W70" s="8"/>
    </row>
    <row r="71" spans="1:23" s="113" customFormat="1" ht="54" customHeight="1" x14ac:dyDescent="0.35">
      <c r="A71" s="17"/>
      <c r="B71" s="268" t="s">
        <v>351</v>
      </c>
      <c r="C71" s="21"/>
      <c r="D71" s="305"/>
      <c r="E71" s="305"/>
      <c r="F71" s="305"/>
      <c r="G71" s="305"/>
      <c r="H71" s="305"/>
      <c r="I71" s="305"/>
      <c r="J71" s="305"/>
      <c r="K71" s="305"/>
      <c r="L71" s="20"/>
      <c r="M71" s="11"/>
      <c r="Q71" s="8"/>
      <c r="R71" s="8"/>
      <c r="S71" s="8"/>
      <c r="T71" s="8"/>
      <c r="U71" s="8"/>
      <c r="V71" s="8"/>
      <c r="W71" s="8"/>
    </row>
    <row r="72" spans="1:23" s="113" customFormat="1" ht="10" customHeight="1" x14ac:dyDescent="0.35">
      <c r="A72" s="22"/>
      <c r="B72" s="23"/>
      <c r="C72" s="23"/>
      <c r="D72" s="23"/>
      <c r="E72" s="23"/>
      <c r="F72" s="23"/>
      <c r="G72" s="23"/>
      <c r="H72" s="23"/>
      <c r="I72" s="23"/>
      <c r="J72" s="23"/>
      <c r="K72" s="23"/>
      <c r="L72" s="24"/>
      <c r="M72" s="11"/>
      <c r="Q72" s="8"/>
      <c r="R72" s="8"/>
      <c r="S72" s="8"/>
      <c r="T72" s="8"/>
      <c r="U72" s="8"/>
      <c r="V72" s="8"/>
      <c r="W72" s="8"/>
    </row>
    <row r="73" spans="1:23" s="113" customFormat="1" ht="10" customHeight="1" x14ac:dyDescent="0.35">
      <c r="A73" s="8"/>
      <c r="B73" s="8"/>
      <c r="C73" s="8"/>
      <c r="D73" s="8"/>
      <c r="E73" s="8"/>
      <c r="F73" s="8"/>
      <c r="G73" s="8"/>
      <c r="H73" s="8"/>
      <c r="I73" s="8"/>
      <c r="J73" s="8"/>
      <c r="K73" s="8"/>
      <c r="M73" s="11"/>
      <c r="Q73" s="8"/>
      <c r="R73" s="8"/>
      <c r="S73" s="8"/>
      <c r="T73" s="8"/>
      <c r="U73" s="8"/>
      <c r="V73" s="8"/>
      <c r="W73" s="8"/>
    </row>
  </sheetData>
  <sheetProtection algorithmName="SHA-512" hashValue="2CCA6nMaFZhXkaI5p26pg/tyCy4Kshn9U3NCfxMwfv+ZY1fz+7WsDU4XzEIkyhIa89hg1SHGdbB7UD5W73ccUQ==" saltValue="hrsw/RFZkwfo+yLpTM9iAg==" spinCount="100000" sheet="1" objects="1" scenarios="1"/>
  <mergeCells count="55">
    <mergeCell ref="D27:K27"/>
    <mergeCell ref="D28:K28"/>
    <mergeCell ref="D29:K29"/>
    <mergeCell ref="D32:K32"/>
    <mergeCell ref="D33:K33"/>
    <mergeCell ref="D14:K14"/>
    <mergeCell ref="D23:K23"/>
    <mergeCell ref="D24:K24"/>
    <mergeCell ref="D25:K25"/>
    <mergeCell ref="D26:K26"/>
    <mergeCell ref="D16:E16"/>
    <mergeCell ref="G16:K16"/>
    <mergeCell ref="D17:E17"/>
    <mergeCell ref="G17:K17"/>
    <mergeCell ref="D18:E18"/>
    <mergeCell ref="D20:K20"/>
    <mergeCell ref="D8:K8"/>
    <mergeCell ref="D7:K7"/>
    <mergeCell ref="D9:K9"/>
    <mergeCell ref="D12:K12"/>
    <mergeCell ref="D13:K13"/>
    <mergeCell ref="D51:K51"/>
    <mergeCell ref="D52:K52"/>
    <mergeCell ref="D58:K58"/>
    <mergeCell ref="D34:K34"/>
    <mergeCell ref="D35:K35"/>
    <mergeCell ref="D37:K37"/>
    <mergeCell ref="D38:K38"/>
    <mergeCell ref="D39:K39"/>
    <mergeCell ref="D36:K36"/>
    <mergeCell ref="D68:K68"/>
    <mergeCell ref="D69:K69"/>
    <mergeCell ref="D71:K71"/>
    <mergeCell ref="D62:K62"/>
    <mergeCell ref="D63:K63"/>
    <mergeCell ref="D64:K64"/>
    <mergeCell ref="D65:K65"/>
    <mergeCell ref="D66:K66"/>
    <mergeCell ref="D67:K67"/>
    <mergeCell ref="B60:K60"/>
    <mergeCell ref="B6:K6"/>
    <mergeCell ref="B4:K4"/>
    <mergeCell ref="D31:K31"/>
    <mergeCell ref="D47:K47"/>
    <mergeCell ref="D48:K48"/>
    <mergeCell ref="D49:K49"/>
    <mergeCell ref="D40:K40"/>
    <mergeCell ref="D43:K43"/>
    <mergeCell ref="D44:K44"/>
    <mergeCell ref="D45:K45"/>
    <mergeCell ref="D46:K46"/>
    <mergeCell ref="D50:K50"/>
    <mergeCell ref="D53:K53"/>
    <mergeCell ref="D54:K54"/>
    <mergeCell ref="D57:K57"/>
  </mergeCells>
  <dataValidations count="6">
    <dataValidation type="list" allowBlank="1" showInputMessage="1" showErrorMessage="1" sqref="D57" xr:uid="{00000000-0002-0000-0100-000000000000}">
      <formula1>Rechnung_an</formula1>
    </dataValidation>
    <dataValidation type="list" allowBlank="1" showInputMessage="1" showErrorMessage="1" sqref="D14" xr:uid="{00000000-0002-0000-0100-000002000000}">
      <formula1>Sprachen</formula1>
    </dataValidation>
    <dataValidation type="list" allowBlank="1" showInputMessage="1" showErrorMessage="1" sqref="D43" xr:uid="{00000000-0002-0000-0100-000003000000}">
      <formula1>Branchen</formula1>
    </dataValidation>
    <dataValidation type="list" allowBlank="1" showInputMessage="1" showErrorMessage="1" sqref="D23" xr:uid="{00000000-0002-0000-0100-000004000000}">
      <formula1>Anrede</formula1>
    </dataValidation>
    <dataValidation type="list" allowBlank="1" showInputMessage="1" showErrorMessage="1" sqref="D8:K8 D13:K13" xr:uid="{EEF20BE0-31DD-4122-AA5B-2104C9F426EC}">
      <formula1>Zertifikate</formula1>
    </dataValidation>
    <dataValidation type="list" allowBlank="1" showInputMessage="1" showErrorMessage="1" sqref="D28:K28 D37:K37 D51:K51 D68:K68" xr:uid="{B5D10D9B-CD7B-4B7C-957C-FAB1C5512791}">
      <formula1>Länder</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D
Recertification application
Personal details&amp;R&amp;G</oddHeader>
    <oddFooter>&amp;L&amp;"Verdana,Standard"&amp;9© VZPM&amp;C&amp;"Verdana,Standard"&amp;9&amp;F&amp;R&amp;"Verdana,Standard"&amp;9&amp;A page &amp;P/&amp;N</oddFooter>
  </headerFooter>
  <rowBreaks count="1" manualBreakCount="1">
    <brk id="43"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showGridLines="0" zoomScaleNormal="100" workbookViewId="0"/>
  </sheetViews>
  <sheetFormatPr baseColWidth="10" defaultColWidth="11.453125" defaultRowHeight="18" customHeight="1" outlineLevelRow="1" x14ac:dyDescent="0.35"/>
  <cols>
    <col min="1" max="1" width="1.7265625" style="8" customWidth="1"/>
    <col min="2" max="2" width="20.7265625" style="8" customWidth="1"/>
    <col min="3" max="3" width="30.7265625" style="8" customWidth="1"/>
    <col min="4" max="4" width="16.7265625" style="8" customWidth="1"/>
    <col min="5" max="5" width="1.7265625" style="8" customWidth="1"/>
    <col min="6" max="6" width="14.7265625" style="8" customWidth="1"/>
    <col min="7" max="8" width="15.7265625" style="8" customWidth="1"/>
    <col min="9" max="9" width="1.7265625" style="8" customWidth="1"/>
    <col min="10" max="10" width="11.453125" style="113" customWidth="1"/>
    <col min="11" max="11" width="11.453125" style="11" customWidth="1"/>
    <col min="12" max="14" width="11.453125" style="113"/>
    <col min="15" max="16384" width="11.453125" style="8"/>
  </cols>
  <sheetData>
    <row r="1" spans="1:21" s="11" customFormat="1" ht="10" customHeight="1" x14ac:dyDescent="0.25">
      <c r="A1" s="52"/>
      <c r="B1" s="53"/>
      <c r="C1" s="54"/>
      <c r="D1" s="54"/>
      <c r="E1" s="54"/>
      <c r="F1" s="54"/>
      <c r="G1" s="54"/>
      <c r="H1" s="54"/>
      <c r="I1" s="55"/>
      <c r="J1" s="113"/>
      <c r="L1" s="113"/>
      <c r="M1" s="113"/>
      <c r="N1" s="113"/>
      <c r="O1" s="8"/>
      <c r="P1" s="8"/>
      <c r="Q1" s="8"/>
      <c r="R1" s="8"/>
      <c r="S1" s="8"/>
      <c r="T1" s="8"/>
      <c r="U1" s="8"/>
    </row>
    <row r="2" spans="1:21" s="11" customFormat="1" ht="18" customHeight="1" x14ac:dyDescent="0.25">
      <c r="A2" s="56"/>
      <c r="B2" s="324" t="s">
        <v>519</v>
      </c>
      <c r="C2" s="324"/>
      <c r="D2" s="322" t="s">
        <v>540</v>
      </c>
      <c r="E2" s="322"/>
      <c r="F2" s="322"/>
      <c r="G2" s="323"/>
      <c r="H2" s="85">
        <f>SUM(H5:H11)</f>
        <v>0</v>
      </c>
      <c r="I2" s="59"/>
      <c r="J2" s="113"/>
      <c r="L2" s="113"/>
      <c r="M2" s="113"/>
      <c r="N2" s="113"/>
      <c r="O2" s="8"/>
      <c r="P2" s="8"/>
      <c r="Q2" s="8"/>
      <c r="R2" s="8"/>
      <c r="S2" s="8"/>
      <c r="T2" s="8"/>
      <c r="U2" s="8"/>
    </row>
    <row r="3" spans="1:21" s="11" customFormat="1" ht="10" customHeight="1" x14ac:dyDescent="0.25">
      <c r="A3" s="56"/>
      <c r="B3" s="18"/>
      <c r="C3" s="57"/>
      <c r="D3" s="57"/>
      <c r="E3" s="57"/>
      <c r="F3" s="57"/>
      <c r="G3" s="57"/>
      <c r="H3" s="57"/>
      <c r="I3" s="59"/>
      <c r="J3" s="113"/>
      <c r="L3" s="113"/>
      <c r="M3" s="113"/>
      <c r="N3" s="113"/>
      <c r="O3" s="8"/>
      <c r="P3" s="8"/>
      <c r="Q3" s="8"/>
      <c r="R3" s="8"/>
      <c r="S3" s="8"/>
      <c r="T3" s="8"/>
      <c r="U3" s="8"/>
    </row>
    <row r="4" spans="1:21" s="11" customFormat="1" ht="18" customHeight="1" x14ac:dyDescent="0.25">
      <c r="A4" s="56"/>
      <c r="B4" s="57"/>
      <c r="C4" s="57"/>
      <c r="D4" s="57"/>
      <c r="E4" s="57"/>
      <c r="F4" s="58" t="s">
        <v>520</v>
      </c>
      <c r="G4" s="58" t="s">
        <v>521</v>
      </c>
      <c r="H4" s="58" t="s">
        <v>522</v>
      </c>
      <c r="I4" s="59"/>
      <c r="J4" s="113"/>
      <c r="L4" s="113"/>
      <c r="M4" s="113"/>
      <c r="N4" s="113"/>
      <c r="O4" s="8"/>
      <c r="P4" s="8"/>
      <c r="Q4" s="8"/>
      <c r="R4" s="8"/>
      <c r="S4" s="8"/>
      <c r="T4" s="8"/>
      <c r="U4" s="8"/>
    </row>
    <row r="5" spans="1:21" s="11" customFormat="1" ht="18" customHeight="1" x14ac:dyDescent="0.25">
      <c r="A5" s="56"/>
      <c r="B5" s="327" t="s">
        <v>524</v>
      </c>
      <c r="C5" s="328"/>
      <c r="D5" s="329"/>
      <c r="E5" s="61"/>
      <c r="F5" s="62" t="s">
        <v>522</v>
      </c>
      <c r="G5" s="42">
        <f>'Edu1'!G82</f>
        <v>0</v>
      </c>
      <c r="H5" s="51">
        <f>G5</f>
        <v>0</v>
      </c>
      <c r="I5" s="59"/>
      <c r="J5" s="113"/>
      <c r="L5" s="113"/>
      <c r="M5" s="113"/>
      <c r="N5" s="113"/>
      <c r="O5" s="8"/>
      <c r="P5" s="8"/>
      <c r="Q5" s="8"/>
      <c r="R5" s="8"/>
      <c r="S5" s="8"/>
      <c r="T5" s="8"/>
      <c r="U5" s="8"/>
    </row>
    <row r="6" spans="1:21" s="11" customFormat="1" ht="18" customHeight="1" x14ac:dyDescent="0.25">
      <c r="A6" s="56"/>
      <c r="B6" s="327" t="s">
        <v>525</v>
      </c>
      <c r="C6" s="328"/>
      <c r="D6" s="329"/>
      <c r="E6" s="61"/>
      <c r="F6" s="62" t="s">
        <v>522</v>
      </c>
      <c r="G6" s="42">
        <f>'Edu2'!G82</f>
        <v>0</v>
      </c>
      <c r="H6" s="51">
        <f>IF(G6*2&lt;=60,G6*2,60)</f>
        <v>0</v>
      </c>
      <c r="I6" s="59"/>
      <c r="J6" s="113"/>
      <c r="L6" s="113"/>
      <c r="M6" s="113"/>
      <c r="N6" s="113"/>
      <c r="O6" s="8"/>
      <c r="P6" s="8"/>
      <c r="Q6" s="8"/>
      <c r="R6" s="8"/>
      <c r="S6" s="8"/>
      <c r="T6" s="8"/>
      <c r="U6" s="8"/>
    </row>
    <row r="7" spans="1:21" s="11" customFormat="1" ht="18" customHeight="1" x14ac:dyDescent="0.25">
      <c r="A7" s="56"/>
      <c r="B7" s="327" t="s">
        <v>526</v>
      </c>
      <c r="C7" s="328"/>
      <c r="D7" s="329"/>
      <c r="E7" s="61"/>
      <c r="F7" s="62" t="s">
        <v>523</v>
      </c>
      <c r="G7" s="42">
        <f>'Edu3'!G38</f>
        <v>0</v>
      </c>
      <c r="H7" s="51">
        <f>ROUND(IF(G7/3&lt;=60,G7/3,60),0)</f>
        <v>0</v>
      </c>
      <c r="I7" s="59"/>
      <c r="J7" s="113"/>
      <c r="L7" s="113"/>
      <c r="M7" s="113"/>
      <c r="N7" s="113"/>
      <c r="O7" s="8"/>
      <c r="P7" s="8"/>
      <c r="Q7" s="8"/>
      <c r="R7" s="8"/>
      <c r="S7" s="8"/>
      <c r="T7" s="8"/>
      <c r="U7" s="8"/>
    </row>
    <row r="8" spans="1:21" s="11" customFormat="1" ht="18" customHeight="1" x14ac:dyDescent="0.25">
      <c r="A8" s="56"/>
      <c r="B8" s="327" t="s">
        <v>527</v>
      </c>
      <c r="C8" s="328"/>
      <c r="D8" s="329"/>
      <c r="E8" s="61"/>
      <c r="F8" s="62" t="s">
        <v>523</v>
      </c>
      <c r="G8" s="42">
        <f>'Edu4'!G82</f>
        <v>0</v>
      </c>
      <c r="H8" s="51">
        <f>ROUND(IF(G8*3/60&lt;=75,G8*3/60,75),0)</f>
        <v>0</v>
      </c>
      <c r="I8" s="59"/>
      <c r="J8" s="113"/>
      <c r="L8" s="113"/>
      <c r="M8" s="113"/>
      <c r="N8" s="113"/>
      <c r="O8" s="8"/>
      <c r="P8" s="8"/>
      <c r="Q8" s="8"/>
      <c r="R8" s="8"/>
      <c r="S8" s="8"/>
      <c r="T8" s="8"/>
      <c r="U8" s="8"/>
    </row>
    <row r="9" spans="1:21" ht="18" customHeight="1" x14ac:dyDescent="0.25">
      <c r="A9" s="56"/>
      <c r="B9" s="327" t="s">
        <v>528</v>
      </c>
      <c r="C9" s="328"/>
      <c r="D9" s="329"/>
      <c r="E9" s="61"/>
      <c r="F9" s="62" t="s">
        <v>522</v>
      </c>
      <c r="G9" s="42">
        <f>'Edu5'!G12</f>
        <v>0</v>
      </c>
      <c r="H9" s="42">
        <f>G9</f>
        <v>0</v>
      </c>
      <c r="I9" s="59"/>
    </row>
    <row r="10" spans="1:21" ht="18" customHeight="1" x14ac:dyDescent="0.25">
      <c r="A10" s="56"/>
      <c r="B10" s="327" t="s">
        <v>579</v>
      </c>
      <c r="C10" s="328"/>
      <c r="D10" s="329"/>
      <c r="E10" s="61"/>
      <c r="F10" s="62" t="s">
        <v>522</v>
      </c>
      <c r="G10" s="42">
        <f>'Edu6'!H21</f>
        <v>0</v>
      </c>
      <c r="H10" s="51">
        <f>IF(G10&lt;=100,G10,100)</f>
        <v>0</v>
      </c>
      <c r="I10" s="59"/>
    </row>
    <row r="11" spans="1:21" ht="18" customHeight="1" x14ac:dyDescent="0.25">
      <c r="A11" s="56"/>
      <c r="B11" s="327" t="s">
        <v>529</v>
      </c>
      <c r="C11" s="328"/>
      <c r="D11" s="329"/>
      <c r="E11" s="61"/>
      <c r="F11" s="62" t="s">
        <v>522</v>
      </c>
      <c r="G11" s="42">
        <f>'Edu7'!G30</f>
        <v>0</v>
      </c>
      <c r="H11" s="51">
        <f>IF(G11&lt;=40,G11,40)</f>
        <v>0</v>
      </c>
      <c r="I11" s="59"/>
    </row>
    <row r="12" spans="1:21" ht="10" customHeight="1" x14ac:dyDescent="0.25">
      <c r="A12" s="63"/>
      <c r="B12" s="32"/>
      <c r="C12" s="64"/>
      <c r="D12" s="64"/>
      <c r="E12" s="64"/>
      <c r="F12" s="64"/>
      <c r="G12" s="64"/>
      <c r="H12" s="65"/>
      <c r="I12" s="60"/>
    </row>
    <row r="13" spans="1:21" ht="10" customHeight="1" x14ac:dyDescent="0.25">
      <c r="A13" s="5"/>
      <c r="B13" s="6"/>
      <c r="C13" s="5"/>
      <c r="D13" s="5"/>
      <c r="E13" s="5"/>
      <c r="F13" s="5"/>
      <c r="G13" s="5"/>
      <c r="H13" s="7"/>
      <c r="I13" s="5"/>
      <c r="J13" s="10"/>
      <c r="K13" s="12"/>
    </row>
    <row r="14" spans="1:21" ht="10" customHeight="1" x14ac:dyDescent="0.25">
      <c r="A14" s="52"/>
      <c r="B14" s="66"/>
      <c r="C14" s="54"/>
      <c r="D14" s="54"/>
      <c r="E14" s="54"/>
      <c r="F14" s="54"/>
      <c r="G14" s="54"/>
      <c r="H14" s="67"/>
      <c r="I14" s="55"/>
    </row>
    <row r="15" spans="1:21" ht="18" customHeight="1" x14ac:dyDescent="0.25">
      <c r="A15" s="56"/>
      <c r="B15" s="324" t="s">
        <v>530</v>
      </c>
      <c r="C15" s="324"/>
      <c r="D15" s="322" t="s">
        <v>532</v>
      </c>
      <c r="E15" s="322"/>
      <c r="F15" s="322"/>
      <c r="G15" s="323"/>
      <c r="H15" s="41">
        <f>IF(H18+H21&lt;=100,H18+H21,100)</f>
        <v>0</v>
      </c>
      <c r="I15" s="59"/>
    </row>
    <row r="16" spans="1:21" ht="10" customHeight="1" x14ac:dyDescent="0.25">
      <c r="A16" s="56"/>
      <c r="B16" s="148"/>
      <c r="C16" s="57"/>
      <c r="D16" s="57"/>
      <c r="E16" s="57"/>
      <c r="F16" s="57"/>
      <c r="G16" s="57"/>
      <c r="H16" s="30"/>
      <c r="I16" s="59"/>
    </row>
    <row r="17" spans="1:14" ht="18" customHeight="1" x14ac:dyDescent="0.25">
      <c r="A17" s="56"/>
      <c r="B17" s="296" t="s">
        <v>534</v>
      </c>
      <c r="C17" s="296"/>
      <c r="D17" s="296"/>
      <c r="E17" s="148"/>
      <c r="F17" s="148"/>
      <c r="G17" s="152" t="s">
        <v>533</v>
      </c>
      <c r="H17" s="80">
        <f>PM!J7</f>
        <v>0</v>
      </c>
      <c r="I17" s="59"/>
    </row>
    <row r="18" spans="1:14" ht="18" customHeight="1" x14ac:dyDescent="0.25">
      <c r="A18" s="56"/>
      <c r="B18" s="296" t="s">
        <v>535</v>
      </c>
      <c r="C18" s="296"/>
      <c r="D18" s="296"/>
      <c r="E18" s="148"/>
      <c r="F18" s="148"/>
      <c r="G18" s="152" t="s">
        <v>531</v>
      </c>
      <c r="H18" s="80">
        <f>H17*5</f>
        <v>0</v>
      </c>
      <c r="I18" s="59"/>
    </row>
    <row r="19" spans="1:14" ht="10" customHeight="1" x14ac:dyDescent="0.25">
      <c r="A19" s="56"/>
      <c r="B19" s="217"/>
      <c r="C19" s="217"/>
      <c r="D19" s="217"/>
      <c r="E19" s="217"/>
      <c r="F19" s="217"/>
      <c r="G19" s="220"/>
      <c r="H19" s="262"/>
      <c r="I19" s="59"/>
      <c r="J19" s="222"/>
      <c r="L19" s="222"/>
      <c r="M19" s="222"/>
      <c r="N19" s="222"/>
    </row>
    <row r="20" spans="1:14" ht="18" customHeight="1" x14ac:dyDescent="0.25">
      <c r="A20" s="56"/>
      <c r="B20" s="296" t="s">
        <v>536</v>
      </c>
      <c r="C20" s="296"/>
      <c r="D20" s="296"/>
      <c r="E20" s="217"/>
      <c r="F20" s="217"/>
      <c r="G20" s="221" t="s">
        <v>533</v>
      </c>
      <c r="H20" s="80">
        <f>Agil!J7</f>
        <v>0</v>
      </c>
      <c r="I20" s="59"/>
      <c r="J20" s="222"/>
      <c r="L20" s="222"/>
      <c r="M20" s="222"/>
      <c r="N20" s="222"/>
    </row>
    <row r="21" spans="1:14" ht="18" customHeight="1" x14ac:dyDescent="0.25">
      <c r="A21" s="56"/>
      <c r="B21" s="296" t="s">
        <v>535</v>
      </c>
      <c r="C21" s="296"/>
      <c r="D21" s="296"/>
      <c r="E21" s="217"/>
      <c r="F21" s="217"/>
      <c r="G21" s="221" t="s">
        <v>531</v>
      </c>
      <c r="H21" s="80">
        <f>H20*5</f>
        <v>0</v>
      </c>
      <c r="I21" s="59"/>
      <c r="J21" s="222"/>
      <c r="L21" s="222"/>
      <c r="M21" s="222"/>
      <c r="N21" s="222"/>
    </row>
    <row r="22" spans="1:14" ht="10" customHeight="1" x14ac:dyDescent="0.25">
      <c r="A22" s="63"/>
      <c r="B22" s="76"/>
      <c r="C22" s="149"/>
      <c r="D22" s="78"/>
      <c r="E22" s="78"/>
      <c r="F22" s="78"/>
      <c r="G22" s="79"/>
      <c r="H22" s="50"/>
      <c r="I22" s="60"/>
    </row>
    <row r="23" spans="1:14" ht="10" customHeight="1" x14ac:dyDescent="0.25">
      <c r="A23" s="75"/>
      <c r="B23" s="70"/>
      <c r="C23" s="71"/>
      <c r="D23" s="72"/>
      <c r="E23" s="72"/>
      <c r="F23" s="72"/>
      <c r="G23" s="73"/>
      <c r="H23" s="74"/>
      <c r="I23" s="75"/>
    </row>
    <row r="24" spans="1:14" ht="10" customHeight="1" x14ac:dyDescent="0.25">
      <c r="A24" s="52"/>
      <c r="B24" s="66"/>
      <c r="C24" s="54"/>
      <c r="D24" s="54"/>
      <c r="E24" s="54"/>
      <c r="F24" s="54"/>
      <c r="G24" s="54"/>
      <c r="H24" s="67"/>
      <c r="I24" s="55"/>
      <c r="J24" s="150"/>
      <c r="L24" s="150"/>
      <c r="M24" s="150"/>
      <c r="N24" s="150"/>
    </row>
    <row r="25" spans="1:14" ht="18" customHeight="1" x14ac:dyDescent="0.25">
      <c r="A25" s="56"/>
      <c r="B25" s="324" t="s">
        <v>537</v>
      </c>
      <c r="C25" s="324"/>
      <c r="D25" s="324"/>
      <c r="E25" s="57"/>
      <c r="F25" s="57"/>
      <c r="G25" s="151" t="s">
        <v>531</v>
      </c>
      <c r="H25" s="41">
        <f>H2+H15</f>
        <v>0</v>
      </c>
      <c r="I25" s="59"/>
      <c r="J25" s="150"/>
      <c r="L25" s="150"/>
      <c r="M25" s="150"/>
      <c r="N25" s="150"/>
    </row>
    <row r="26" spans="1:14" ht="10" customHeight="1" x14ac:dyDescent="0.25">
      <c r="A26" s="63"/>
      <c r="B26" s="32"/>
      <c r="C26" s="64"/>
      <c r="D26" s="64"/>
      <c r="E26" s="64"/>
      <c r="F26" s="64"/>
      <c r="G26" s="64"/>
      <c r="H26" s="34"/>
      <c r="I26" s="60"/>
      <c r="J26" s="150"/>
      <c r="L26" s="150"/>
      <c r="M26" s="150"/>
      <c r="N26" s="150"/>
    </row>
    <row r="27" spans="1:14" ht="10" customHeight="1" x14ac:dyDescent="0.25">
      <c r="A27" s="75"/>
      <c r="B27" s="70"/>
      <c r="C27" s="71"/>
      <c r="D27" s="72"/>
      <c r="E27" s="72"/>
      <c r="F27" s="72"/>
      <c r="G27" s="73"/>
      <c r="H27" s="74"/>
      <c r="I27" s="75"/>
      <c r="J27" s="150"/>
      <c r="L27" s="150"/>
      <c r="M27" s="150"/>
      <c r="N27" s="150"/>
    </row>
    <row r="28" spans="1:14" ht="10" customHeight="1" x14ac:dyDescent="0.25">
      <c r="A28" s="52"/>
      <c r="B28" s="81"/>
      <c r="C28" s="82"/>
      <c r="D28" s="83"/>
      <c r="E28" s="83"/>
      <c r="F28" s="83"/>
      <c r="G28" s="84"/>
      <c r="H28" s="49"/>
      <c r="I28" s="55"/>
    </row>
    <row r="29" spans="1:14" ht="18" customHeight="1" x14ac:dyDescent="0.25">
      <c r="A29" s="56"/>
      <c r="B29" s="325" t="s">
        <v>538</v>
      </c>
      <c r="C29" s="325"/>
      <c r="D29" s="116" t="s">
        <v>5</v>
      </c>
      <c r="E29" s="116"/>
      <c r="F29" s="326" t="s">
        <v>316</v>
      </c>
      <c r="G29" s="326"/>
      <c r="H29" s="326"/>
      <c r="I29" s="59"/>
    </row>
    <row r="30" spans="1:14" ht="10" customHeight="1" x14ac:dyDescent="0.25">
      <c r="A30" s="56"/>
      <c r="B30" s="68"/>
      <c r="C30" s="112"/>
      <c r="D30" s="116"/>
      <c r="E30" s="116"/>
      <c r="F30" s="116"/>
      <c r="G30" s="69"/>
      <c r="H30" s="43"/>
      <c r="I30" s="59"/>
    </row>
    <row r="31" spans="1:14" ht="18" customHeight="1" x14ac:dyDescent="0.25">
      <c r="A31" s="56"/>
      <c r="B31" s="112" t="s">
        <v>539</v>
      </c>
      <c r="C31" s="112"/>
      <c r="D31" s="111" t="str">
        <f>Pers!D12</f>
        <v>D</v>
      </c>
      <c r="E31" s="116"/>
      <c r="F31" s="331">
        <f>Pers!D13</f>
        <v>0</v>
      </c>
      <c r="G31" s="331"/>
      <c r="H31" s="331"/>
      <c r="I31" s="59"/>
    </row>
    <row r="32" spans="1:14" ht="10" customHeight="1" x14ac:dyDescent="0.25">
      <c r="A32" s="56"/>
      <c r="B32" s="112"/>
      <c r="C32" s="112"/>
      <c r="D32" s="68"/>
      <c r="E32" s="116"/>
      <c r="F32" s="68"/>
      <c r="G32" s="68"/>
      <c r="H32" s="68"/>
      <c r="I32" s="59"/>
    </row>
    <row r="33" spans="1:15" ht="18" customHeight="1" x14ac:dyDescent="0.25">
      <c r="A33" s="56"/>
      <c r="B33" s="112" t="s">
        <v>541</v>
      </c>
      <c r="C33" s="332" t="str">
        <f>IF(H25&lt;139.5,"You have not demonstrated sufficient training hours.",IF(AND(H25&gt;=139.5,H25&lt;174.5),"There are still a few training hours to go. Please contact us.","You have demonstrated sufficient training hours."))</f>
        <v>You have not demonstrated sufficient training hours.</v>
      </c>
      <c r="D33" s="332"/>
      <c r="E33" s="332"/>
      <c r="F33" s="332"/>
      <c r="G33" s="332"/>
      <c r="H33" s="332"/>
      <c r="I33" s="59"/>
    </row>
    <row r="34" spans="1:15" ht="10" customHeight="1" x14ac:dyDescent="0.25">
      <c r="A34" s="56"/>
      <c r="B34" s="112"/>
      <c r="C34" s="112"/>
      <c r="D34" s="116"/>
      <c r="E34" s="116"/>
      <c r="F34" s="116"/>
      <c r="G34" s="69"/>
      <c r="H34" s="43"/>
      <c r="I34" s="59"/>
    </row>
    <row r="35" spans="1:15" ht="18" customHeight="1" x14ac:dyDescent="0.25">
      <c r="A35" s="56"/>
      <c r="B35" s="310" t="s">
        <v>542</v>
      </c>
      <c r="C35" s="310"/>
      <c r="D35" s="310"/>
      <c r="E35" s="310"/>
      <c r="F35" s="310"/>
      <c r="G35" s="310"/>
      <c r="H35" s="310"/>
      <c r="I35" s="59"/>
    </row>
    <row r="36" spans="1:15" ht="10" customHeight="1" x14ac:dyDescent="0.25">
      <c r="A36" s="63"/>
      <c r="B36" s="77"/>
      <c r="C36" s="77"/>
      <c r="D36" s="78"/>
      <c r="E36" s="78"/>
      <c r="F36" s="78"/>
      <c r="G36" s="79"/>
      <c r="H36" s="50"/>
      <c r="I36" s="60"/>
    </row>
    <row r="37" spans="1:15" ht="10" customHeight="1" x14ac:dyDescent="0.25">
      <c r="A37" s="86"/>
      <c r="B37" s="87"/>
      <c r="C37" s="87"/>
      <c r="D37" s="88"/>
      <c r="E37" s="88"/>
      <c r="F37" s="88"/>
      <c r="G37" s="89"/>
      <c r="H37" s="90"/>
      <c r="I37" s="86"/>
      <c r="J37" s="10"/>
      <c r="K37" s="12"/>
      <c r="L37" s="10"/>
      <c r="M37" s="10"/>
      <c r="N37" s="10"/>
      <c r="O37" s="9"/>
    </row>
    <row r="38" spans="1:15" ht="18" hidden="1" customHeight="1" outlineLevel="1" x14ac:dyDescent="0.35">
      <c r="A38" s="91"/>
      <c r="B38" s="330" t="s">
        <v>27</v>
      </c>
      <c r="C38" s="330"/>
      <c r="D38" s="330"/>
      <c r="E38" s="330"/>
      <c r="F38" s="330"/>
      <c r="G38" s="330"/>
      <c r="H38" s="330"/>
      <c r="I38" s="91"/>
      <c r="J38" s="10"/>
      <c r="K38" s="12"/>
      <c r="L38" s="10"/>
      <c r="M38" s="10"/>
      <c r="N38" s="10"/>
      <c r="O38" s="9"/>
    </row>
    <row r="39" spans="1:15" ht="10" hidden="1" customHeight="1" outlineLevel="1" x14ac:dyDescent="0.25">
      <c r="A39" s="127"/>
      <c r="B39" s="128"/>
      <c r="C39" s="128"/>
      <c r="D39" s="129"/>
      <c r="E39" s="129"/>
      <c r="F39" s="129"/>
      <c r="G39" s="130"/>
      <c r="H39" s="131"/>
      <c r="I39" s="127"/>
      <c r="J39" s="10"/>
      <c r="K39" s="12"/>
      <c r="L39" s="10"/>
      <c r="M39" s="10"/>
      <c r="N39" s="10"/>
      <c r="O39" s="9"/>
    </row>
    <row r="40" spans="1:15" ht="10" hidden="1" customHeight="1" outlineLevel="1" x14ac:dyDescent="0.25">
      <c r="A40" s="52"/>
      <c r="B40" s="82"/>
      <c r="C40" s="82"/>
      <c r="D40" s="83"/>
      <c r="E40" s="83"/>
      <c r="F40" s="83"/>
      <c r="G40" s="84"/>
      <c r="H40" s="49"/>
      <c r="I40" s="55"/>
      <c r="J40" s="10"/>
      <c r="K40" s="12"/>
      <c r="L40" s="10"/>
      <c r="M40" s="10"/>
      <c r="N40" s="10"/>
      <c r="O40" s="9"/>
    </row>
    <row r="41" spans="1:15" ht="60" hidden="1" customHeight="1" outlineLevel="1" x14ac:dyDescent="0.25">
      <c r="A41" s="56"/>
      <c r="B41" s="108" t="s">
        <v>0</v>
      </c>
      <c r="C41" s="333"/>
      <c r="D41" s="333"/>
      <c r="E41" s="333"/>
      <c r="F41" s="333"/>
      <c r="G41" s="333"/>
      <c r="H41" s="333"/>
      <c r="I41" s="59"/>
      <c r="J41" s="10"/>
      <c r="K41" s="12"/>
      <c r="L41" s="10"/>
      <c r="M41" s="10"/>
      <c r="N41" s="10"/>
      <c r="O41" s="9"/>
    </row>
    <row r="42" spans="1:15" ht="10" hidden="1" customHeight="1" outlineLevel="1" x14ac:dyDescent="0.25">
      <c r="A42" s="63"/>
      <c r="B42" s="77"/>
      <c r="C42" s="77"/>
      <c r="D42" s="78"/>
      <c r="E42" s="78"/>
      <c r="F42" s="78"/>
      <c r="G42" s="79"/>
      <c r="H42" s="50"/>
      <c r="I42" s="60"/>
      <c r="J42" s="10"/>
      <c r="K42" s="12"/>
      <c r="L42" s="10"/>
      <c r="M42" s="10"/>
      <c r="N42" s="10"/>
      <c r="O42" s="9"/>
    </row>
    <row r="43" spans="1:15" ht="10" hidden="1" customHeight="1" outlineLevel="1" x14ac:dyDescent="0.25">
      <c r="A43" s="127"/>
      <c r="B43" s="128"/>
      <c r="C43" s="128"/>
      <c r="D43" s="129"/>
      <c r="E43" s="129"/>
      <c r="F43" s="129"/>
      <c r="G43" s="130"/>
      <c r="H43" s="131"/>
      <c r="I43" s="127"/>
      <c r="J43" s="10"/>
      <c r="K43" s="12"/>
      <c r="L43" s="10"/>
      <c r="M43" s="10"/>
      <c r="N43" s="10"/>
      <c r="O43" s="9"/>
    </row>
    <row r="44" spans="1:15" ht="10" hidden="1" customHeight="1" outlineLevel="1" x14ac:dyDescent="0.25">
      <c r="A44" s="93"/>
      <c r="B44" s="94"/>
      <c r="C44" s="94"/>
      <c r="D44" s="95"/>
      <c r="E44" s="95"/>
      <c r="F44" s="95"/>
      <c r="G44" s="95"/>
      <c r="H44" s="95"/>
      <c r="I44" s="96"/>
    </row>
    <row r="45" spans="1:15" ht="18" hidden="1" customHeight="1" outlineLevel="1" x14ac:dyDescent="0.25">
      <c r="A45" s="97"/>
      <c r="B45" s="319" t="s">
        <v>7</v>
      </c>
      <c r="C45" s="320"/>
      <c r="D45" s="110" t="s">
        <v>6</v>
      </c>
      <c r="E45" s="98"/>
      <c r="F45" s="317"/>
      <c r="G45" s="317"/>
      <c r="H45" s="317"/>
      <c r="I45" s="99"/>
    </row>
    <row r="46" spans="1:15" ht="18" hidden="1" customHeight="1" outlineLevel="1" x14ac:dyDescent="0.25">
      <c r="A46" s="97"/>
      <c r="B46" s="319" t="s">
        <v>38</v>
      </c>
      <c r="C46" s="320"/>
      <c r="D46" s="110" t="s">
        <v>6</v>
      </c>
      <c r="E46" s="98"/>
      <c r="F46" s="317"/>
      <c r="G46" s="317"/>
      <c r="H46" s="317"/>
      <c r="I46" s="99"/>
    </row>
    <row r="47" spans="1:15" ht="18" hidden="1" customHeight="1" outlineLevel="1" x14ac:dyDescent="0.25">
      <c r="A47" s="97"/>
      <c r="B47" s="319" t="s">
        <v>8</v>
      </c>
      <c r="C47" s="320"/>
      <c r="D47" s="110" t="s">
        <v>6</v>
      </c>
      <c r="E47" s="98"/>
      <c r="F47" s="317"/>
      <c r="G47" s="317"/>
      <c r="H47" s="317"/>
      <c r="I47" s="99"/>
    </row>
    <row r="48" spans="1:15" ht="10" hidden="1" customHeight="1" outlineLevel="1" x14ac:dyDescent="0.25">
      <c r="A48" s="97"/>
      <c r="B48" s="114"/>
      <c r="C48" s="114"/>
      <c r="D48" s="98"/>
      <c r="E48" s="98"/>
      <c r="F48" s="98"/>
      <c r="G48" s="98"/>
      <c r="H48" s="98"/>
      <c r="I48" s="99"/>
    </row>
    <row r="49" spans="1:14" ht="18" hidden="1" customHeight="1" outlineLevel="1" x14ac:dyDescent="0.25">
      <c r="A49" s="97"/>
      <c r="B49" s="319" t="s">
        <v>21</v>
      </c>
      <c r="C49" s="320"/>
      <c r="D49" s="316"/>
      <c r="E49" s="316"/>
      <c r="F49" s="316"/>
      <c r="G49" s="316"/>
      <c r="H49" s="316"/>
      <c r="I49" s="99"/>
    </row>
    <row r="50" spans="1:14" ht="10" hidden="1" customHeight="1" outlineLevel="1" x14ac:dyDescent="0.25">
      <c r="A50" s="97"/>
      <c r="B50" s="114"/>
      <c r="C50" s="114"/>
      <c r="D50" s="98"/>
      <c r="E50" s="98"/>
      <c r="F50" s="98"/>
      <c r="G50" s="98"/>
      <c r="H50" s="98"/>
      <c r="I50" s="99"/>
    </row>
    <row r="51" spans="1:14" ht="60" hidden="1" customHeight="1" outlineLevel="1" x14ac:dyDescent="0.25">
      <c r="A51" s="97"/>
      <c r="B51" s="104" t="s">
        <v>26</v>
      </c>
      <c r="C51" s="318"/>
      <c r="D51" s="318"/>
      <c r="E51" s="318"/>
      <c r="F51" s="318"/>
      <c r="G51" s="318"/>
      <c r="H51" s="318"/>
      <c r="I51" s="99"/>
    </row>
    <row r="52" spans="1:14" ht="10" hidden="1" customHeight="1" outlineLevel="1" x14ac:dyDescent="0.25">
      <c r="A52" s="97"/>
      <c r="B52" s="114"/>
      <c r="C52" s="114"/>
      <c r="D52" s="98"/>
      <c r="E52" s="98"/>
      <c r="F52" s="98"/>
      <c r="G52" s="98"/>
      <c r="H52" s="98"/>
      <c r="I52" s="99"/>
    </row>
    <row r="53" spans="1:14" ht="18" hidden="1" customHeight="1" outlineLevel="1" x14ac:dyDescent="0.25">
      <c r="A53" s="97"/>
      <c r="B53" s="114" t="s">
        <v>39</v>
      </c>
      <c r="C53" s="315"/>
      <c r="D53" s="315"/>
      <c r="E53" s="315"/>
      <c r="F53" s="315"/>
      <c r="G53" s="315"/>
      <c r="H53" s="315"/>
      <c r="I53" s="99"/>
      <c r="M53" s="107"/>
    </row>
    <row r="54" spans="1:14" ht="10" hidden="1" customHeight="1" outlineLevel="1" x14ac:dyDescent="0.25">
      <c r="A54" s="97"/>
      <c r="B54" s="114"/>
      <c r="C54" s="114"/>
      <c r="D54" s="98"/>
      <c r="E54" s="98"/>
      <c r="F54" s="98"/>
      <c r="G54" s="98"/>
      <c r="H54" s="98"/>
      <c r="I54" s="99"/>
    </row>
    <row r="55" spans="1:14" ht="18" hidden="1" customHeight="1" outlineLevel="1" x14ac:dyDescent="0.25">
      <c r="A55" s="97"/>
      <c r="B55" s="103" t="s">
        <v>25</v>
      </c>
      <c r="C55" s="110" t="s">
        <v>30</v>
      </c>
      <c r="D55" s="98" t="str">
        <f>IF(H17&gt;60,"Mehr als 60 Monate PM-Tätigkeit nachgewiesen, bitte korrigieren!","")</f>
        <v/>
      </c>
      <c r="E55" s="98"/>
      <c r="F55" s="103" t="s">
        <v>24</v>
      </c>
      <c r="G55" s="314"/>
      <c r="H55" s="314"/>
      <c r="I55" s="99"/>
    </row>
    <row r="56" spans="1:14" ht="10" hidden="1" customHeight="1" outlineLevel="1" x14ac:dyDescent="0.25">
      <c r="A56" s="100"/>
      <c r="B56" s="101"/>
      <c r="C56" s="101"/>
      <c r="D56" s="101"/>
      <c r="E56" s="101"/>
      <c r="F56" s="101"/>
      <c r="G56" s="101"/>
      <c r="H56" s="101"/>
      <c r="I56" s="102"/>
    </row>
    <row r="57" spans="1:14" ht="10" hidden="1" customHeight="1" outlineLevel="1" x14ac:dyDescent="0.35"/>
    <row r="58" spans="1:14" ht="10" hidden="1" customHeight="1" outlineLevel="1" x14ac:dyDescent="0.25">
      <c r="A58" s="93"/>
      <c r="B58" s="94"/>
      <c r="C58" s="94"/>
      <c r="D58" s="95"/>
      <c r="E58" s="95"/>
      <c r="F58" s="95"/>
      <c r="G58" s="95"/>
      <c r="H58" s="95"/>
      <c r="I58" s="96"/>
    </row>
    <row r="59" spans="1:14" ht="18" hidden="1" customHeight="1" outlineLevel="1" x14ac:dyDescent="0.25">
      <c r="A59" s="97"/>
      <c r="B59" s="319" t="s">
        <v>33</v>
      </c>
      <c r="C59" s="319"/>
      <c r="D59" s="316"/>
      <c r="E59" s="316"/>
      <c r="F59" s="316"/>
      <c r="G59" s="316"/>
      <c r="H59" s="316"/>
      <c r="I59" s="99"/>
    </row>
    <row r="60" spans="1:14" ht="10" hidden="1" customHeight="1" outlineLevel="1" x14ac:dyDescent="0.25">
      <c r="A60" s="97"/>
      <c r="B60" s="114"/>
      <c r="C60" s="114"/>
      <c r="D60" s="98"/>
      <c r="E60" s="98"/>
      <c r="F60" s="98"/>
      <c r="G60" s="98"/>
      <c r="H60" s="98"/>
      <c r="I60" s="99"/>
    </row>
    <row r="61" spans="1:14" ht="18" hidden="1" customHeight="1" outlineLevel="1" x14ac:dyDescent="0.25">
      <c r="A61" s="97"/>
      <c r="B61" s="319" t="s">
        <v>29</v>
      </c>
      <c r="C61" s="320"/>
      <c r="D61" s="315"/>
      <c r="E61" s="315"/>
      <c r="F61" s="315"/>
      <c r="G61" s="315"/>
      <c r="H61" s="315"/>
      <c r="I61" s="99"/>
      <c r="M61" s="321"/>
      <c r="N61" s="321"/>
    </row>
    <row r="62" spans="1:14" ht="10" hidden="1" customHeight="1" outlineLevel="1" x14ac:dyDescent="0.25">
      <c r="A62" s="97"/>
      <c r="B62" s="114"/>
      <c r="C62" s="114"/>
      <c r="D62" s="98"/>
      <c r="E62" s="98"/>
      <c r="F62" s="98"/>
      <c r="G62" s="98"/>
      <c r="H62" s="98"/>
      <c r="I62" s="99"/>
    </row>
    <row r="63" spans="1:14" ht="18" hidden="1" customHeight="1" outlineLevel="1" x14ac:dyDescent="0.25">
      <c r="A63" s="97"/>
      <c r="B63" s="103" t="s">
        <v>25</v>
      </c>
      <c r="C63" s="110" t="s">
        <v>30</v>
      </c>
      <c r="D63" s="98" t="str">
        <f>IF(H32&gt;60,"Mehr als 60 Monate PM-Tätigkeit nachgewiesen, bitte korrigieren!","")</f>
        <v/>
      </c>
      <c r="E63" s="98"/>
      <c r="F63" s="103" t="s">
        <v>24</v>
      </c>
      <c r="G63" s="314"/>
      <c r="H63" s="314"/>
      <c r="I63" s="99"/>
    </row>
    <row r="64" spans="1:14" ht="10" hidden="1" customHeight="1" outlineLevel="1" x14ac:dyDescent="0.25">
      <c r="A64" s="100"/>
      <c r="B64" s="101"/>
      <c r="C64" s="101"/>
      <c r="D64" s="101"/>
      <c r="E64" s="101"/>
      <c r="F64" s="101"/>
      <c r="G64" s="101"/>
      <c r="H64" s="101"/>
      <c r="I64" s="102"/>
    </row>
    <row r="65" ht="18" customHeight="1" collapsed="1" x14ac:dyDescent="0.35"/>
  </sheetData>
  <sheetProtection algorithmName="SHA-512" hashValue="3EDDz+kwqNagVoeK1Hpfom2cVfzQz9h2oIEEefV06w9eqKcW2BNbWq+Qcn0iBdm/U3OOx2DJHE8DTh1csuyc8g==" saltValue="DP+cd1IS31+ZQv4vlfFBFQ==" spinCount="100000" sheet="1" objects="1" scenarios="1"/>
  <mergeCells count="40">
    <mergeCell ref="B35:H35"/>
    <mergeCell ref="F45:H45"/>
    <mergeCell ref="B38:H38"/>
    <mergeCell ref="B7:D7"/>
    <mergeCell ref="B20:D20"/>
    <mergeCell ref="B21:D21"/>
    <mergeCell ref="B8:D8"/>
    <mergeCell ref="F31:H31"/>
    <mergeCell ref="B25:D25"/>
    <mergeCell ref="D15:G15"/>
    <mergeCell ref="B45:C45"/>
    <mergeCell ref="C33:H33"/>
    <mergeCell ref="C41:H41"/>
    <mergeCell ref="M61:N61"/>
    <mergeCell ref="B61:C61"/>
    <mergeCell ref="B59:C59"/>
    <mergeCell ref="B46:C46"/>
    <mergeCell ref="D2:G2"/>
    <mergeCell ref="B2:C2"/>
    <mergeCell ref="B15:C15"/>
    <mergeCell ref="B29:C29"/>
    <mergeCell ref="F29:H29"/>
    <mergeCell ref="B9:D9"/>
    <mergeCell ref="B11:D11"/>
    <mergeCell ref="B17:D17"/>
    <mergeCell ref="B18:D18"/>
    <mergeCell ref="B10:D10"/>
    <mergeCell ref="B5:D5"/>
    <mergeCell ref="B6:D6"/>
    <mergeCell ref="G63:H63"/>
    <mergeCell ref="D61:H61"/>
    <mergeCell ref="D59:H59"/>
    <mergeCell ref="F46:H46"/>
    <mergeCell ref="G55:H55"/>
    <mergeCell ref="C51:H51"/>
    <mergeCell ref="C53:H53"/>
    <mergeCell ref="B47:C47"/>
    <mergeCell ref="B49:C49"/>
    <mergeCell ref="D49:H49"/>
    <mergeCell ref="F47:H47"/>
  </mergeCells>
  <conditionalFormatting sqref="C55">
    <cfRule type="cellIs" dxfId="337" priority="38" operator="equal">
      <formula>"Zertifikat nicht verlängern"</formula>
    </cfRule>
    <cfRule type="cellIs" dxfId="336" priority="39" operator="equal">
      <formula>"Zertifikat verlängern"</formula>
    </cfRule>
  </conditionalFormatting>
  <conditionalFormatting sqref="C33">
    <cfRule type="expression" dxfId="335" priority="20">
      <formula>H25&gt;=174.5</formula>
    </cfRule>
    <cfRule type="expression" dxfId="334" priority="21">
      <formula>H25&lt;174.5</formula>
    </cfRule>
  </conditionalFormatting>
  <conditionalFormatting sqref="H2">
    <cfRule type="cellIs" dxfId="333" priority="18" operator="lessThan">
      <formula>174.5</formula>
    </cfRule>
    <cfRule type="cellIs" dxfId="332" priority="19" operator="greaterThanOrEqual">
      <formula>174.5</formula>
    </cfRule>
  </conditionalFormatting>
  <conditionalFormatting sqref="C63">
    <cfRule type="cellIs" dxfId="331" priority="4" operator="equal">
      <formula>"Zertifikat nicht verlängern"</formula>
    </cfRule>
    <cfRule type="cellIs" dxfId="330" priority="5" operator="equal">
      <formula>"Zertifikat verlängern"</formula>
    </cfRule>
  </conditionalFormatting>
  <dataValidations count="4">
    <dataValidation type="list" allowBlank="1" showInputMessage="1" showErrorMessage="1" sqref="D45:D47" xr:uid="{00000000-0002-0000-0200-000000000000}">
      <formula1>Entscheid</formula1>
    </dataValidation>
    <dataValidation type="list" allowBlank="1" showInputMessage="1" showErrorMessage="1" sqref="D49:H49 D59:H59" xr:uid="{00000000-0002-0000-0200-000001000000}">
      <formula1>Empfehlung</formula1>
    </dataValidation>
    <dataValidation type="list" allowBlank="1" showInputMessage="1" showErrorMessage="1" sqref="D61:H61" xr:uid="{00000000-0002-0000-0200-000002000000}">
      <formula1>Beschluss</formula1>
    </dataValidation>
    <dataValidation type="list" allowBlank="1" showInputMessage="1" showErrorMessage="1" sqref="C53:H53" xr:uid="{B932B7B7-1AA2-468E-8649-CF16520E6BC3}">
      <formula1>Geprüft</formula1>
    </dataValidation>
  </dataValidations>
  <printOptions horizontalCentered="1"/>
  <pageMargins left="0.39370078740157483" right="0.39370078740157483" top="1.5748031496062993" bottom="0.59055118110236227" header="0.39370078740157483" footer="0.31496062992125984"/>
  <pageSetup paperSize="9" scale="79" fitToHeight="0" orientation="portrait" r:id="rId1"/>
  <headerFooter>
    <oddHeader>&amp;L&amp;"Verdana,Standard"&amp;9&amp;G&amp;C&amp;"Verdana,Fett"&amp;12
IPMA Level D
Recertification application
Proof of further training&amp;R&amp;G</oddHeader>
    <oddFooter>&amp;L&amp;"Verdana,Standard"&amp;9© VZPM&amp;C&amp;"Verdana,Standard"&amp;9&amp;F&amp;R&amp;"Verdana,Standard"&amp;9&amp;A page &amp;P/&amp;N</oddFooter>
  </headerFooter>
  <ignoredErrors>
    <ignoredError sqref="G5 G6:G10 G11"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FA47-5C05-4C2D-AEA4-34D3AEC205EB}">
  <sheetPr>
    <pageSetUpPr fitToPage="1"/>
  </sheetPr>
  <dimension ref="A1:V14"/>
  <sheetViews>
    <sheetView showGridLines="0" zoomScaleNormal="100" workbookViewId="0"/>
  </sheetViews>
  <sheetFormatPr baseColWidth="10" defaultColWidth="11.453125" defaultRowHeight="11.5" x14ac:dyDescent="0.35"/>
  <cols>
    <col min="1" max="1" width="1.7265625" style="8" customWidth="1"/>
    <col min="2" max="2" width="12.7265625" style="8" customWidth="1"/>
    <col min="3" max="3" width="1.7265625" style="8" customWidth="1"/>
    <col min="4" max="4" width="12.7265625" style="8" customWidth="1"/>
    <col min="5" max="5" width="1.7265625" style="8" customWidth="1"/>
    <col min="6" max="6" width="55.7265625" style="8" customWidth="1"/>
    <col min="7" max="7" width="1.7265625" style="8" customWidth="1"/>
    <col min="8" max="8" width="55.7265625" style="8" customWidth="1"/>
    <col min="9" max="9" width="1.7265625" style="8" customWidth="1"/>
    <col min="10" max="10" width="10.7265625" style="8" customWidth="1"/>
    <col min="11" max="11" width="1.7265625" style="162" customWidth="1"/>
    <col min="12" max="12" width="11.453125" style="11" customWidth="1"/>
    <col min="13" max="15" width="11.453125" style="162"/>
    <col min="16" max="16384" width="11.453125" style="8"/>
  </cols>
  <sheetData>
    <row r="1" spans="1:22" s="162" customFormat="1" ht="10" customHeight="1" x14ac:dyDescent="0.35">
      <c r="A1" s="14"/>
      <c r="B1" s="15"/>
      <c r="C1" s="15"/>
      <c r="D1" s="15"/>
      <c r="E1" s="15"/>
      <c r="F1" s="15"/>
      <c r="G1" s="15"/>
      <c r="H1" s="15"/>
      <c r="I1" s="15"/>
      <c r="J1" s="15"/>
      <c r="K1" s="16"/>
      <c r="L1" s="11"/>
      <c r="P1" s="8"/>
      <c r="Q1" s="8"/>
      <c r="R1" s="8"/>
      <c r="S1" s="8"/>
      <c r="T1" s="8"/>
      <c r="U1" s="8"/>
      <c r="V1" s="8"/>
    </row>
    <row r="2" spans="1:22" s="162" customFormat="1" ht="18" customHeight="1" x14ac:dyDescent="0.35">
      <c r="A2" s="17"/>
      <c r="B2" s="334" t="s">
        <v>543</v>
      </c>
      <c r="C2" s="334"/>
      <c r="D2" s="334"/>
      <c r="E2" s="334"/>
      <c r="F2" s="334"/>
      <c r="G2" s="334"/>
      <c r="H2" s="334"/>
      <c r="I2" s="334"/>
      <c r="J2" s="334"/>
      <c r="K2" s="20"/>
      <c r="L2" s="11"/>
      <c r="P2" s="8"/>
      <c r="Q2" s="8"/>
      <c r="R2" s="8"/>
      <c r="S2" s="8"/>
      <c r="T2" s="8"/>
      <c r="U2" s="8"/>
      <c r="V2" s="8"/>
    </row>
    <row r="3" spans="1:22" s="162" customFormat="1" ht="10" customHeight="1" x14ac:dyDescent="0.35">
      <c r="A3" s="17"/>
      <c r="B3" s="166"/>
      <c r="C3" s="166"/>
      <c r="D3" s="163"/>
      <c r="E3" s="163"/>
      <c r="F3" s="163"/>
      <c r="G3" s="163"/>
      <c r="H3" s="163"/>
      <c r="I3" s="163"/>
      <c r="J3" s="163"/>
      <c r="K3" s="20"/>
      <c r="L3" s="11"/>
      <c r="P3" s="8"/>
      <c r="Q3" s="8"/>
      <c r="R3" s="8"/>
      <c r="S3" s="8"/>
      <c r="T3" s="8"/>
      <c r="U3" s="8"/>
      <c r="V3" s="8"/>
    </row>
    <row r="4" spans="1:22" s="162" customFormat="1" ht="24" customHeight="1" x14ac:dyDescent="0.35">
      <c r="A4" s="17"/>
      <c r="B4" s="335" t="s">
        <v>544</v>
      </c>
      <c r="C4" s="335"/>
      <c r="D4" s="335"/>
      <c r="E4" s="335"/>
      <c r="F4" s="335"/>
      <c r="G4" s="335"/>
      <c r="H4" s="335"/>
      <c r="I4" s="335"/>
      <c r="J4" s="335"/>
      <c r="K4" s="20"/>
      <c r="L4" s="11"/>
      <c r="P4" s="8"/>
      <c r="Q4" s="8"/>
      <c r="R4" s="8"/>
      <c r="S4" s="8"/>
      <c r="T4" s="8"/>
      <c r="U4" s="8"/>
      <c r="V4" s="8"/>
    </row>
    <row r="5" spans="1:22" s="162" customFormat="1" ht="10" customHeight="1" x14ac:dyDescent="0.35">
      <c r="A5" s="17"/>
      <c r="B5" s="166"/>
      <c r="C5" s="166"/>
      <c r="D5" s="163"/>
      <c r="E5" s="163"/>
      <c r="F5" s="163"/>
      <c r="G5" s="163"/>
      <c r="H5" s="163"/>
      <c r="I5" s="163"/>
      <c r="J5" s="163"/>
      <c r="K5" s="20"/>
      <c r="L5" s="11"/>
      <c r="P5" s="8"/>
      <c r="Q5" s="8"/>
      <c r="R5" s="8"/>
      <c r="S5" s="8"/>
      <c r="T5" s="8"/>
      <c r="U5" s="8"/>
      <c r="V5" s="8"/>
    </row>
    <row r="6" spans="1:22" s="162" customFormat="1" ht="18" customHeight="1" x14ac:dyDescent="0.35">
      <c r="A6" s="17"/>
      <c r="B6" s="238" t="s">
        <v>545</v>
      </c>
      <c r="C6" s="269"/>
      <c r="D6" s="280" t="s">
        <v>546</v>
      </c>
      <c r="E6" s="281"/>
      <c r="F6" s="240" t="s">
        <v>547</v>
      </c>
      <c r="G6" s="240"/>
      <c r="H6" s="282" t="s">
        <v>548</v>
      </c>
      <c r="I6" s="281"/>
      <c r="J6" s="281" t="s">
        <v>549</v>
      </c>
      <c r="K6" s="20"/>
      <c r="L6" s="11"/>
      <c r="P6" s="8"/>
      <c r="Q6" s="8"/>
      <c r="R6" s="8"/>
      <c r="S6" s="8"/>
      <c r="T6" s="8"/>
      <c r="U6" s="8"/>
      <c r="V6" s="8"/>
    </row>
    <row r="7" spans="1:22" s="162" customFormat="1" ht="28" customHeight="1" x14ac:dyDescent="0.35">
      <c r="A7" s="17"/>
      <c r="B7" s="182"/>
      <c r="C7" s="183"/>
      <c r="D7" s="182"/>
      <c r="E7" s="184"/>
      <c r="F7" s="185"/>
      <c r="G7" s="184"/>
      <c r="H7" s="185"/>
      <c r="I7" s="68"/>
      <c r="J7" s="137"/>
      <c r="K7" s="20"/>
      <c r="L7" s="11"/>
      <c r="P7" s="8"/>
      <c r="Q7" s="8"/>
      <c r="R7" s="8"/>
      <c r="S7" s="8"/>
      <c r="T7" s="8"/>
      <c r="U7" s="8"/>
      <c r="V7" s="8"/>
    </row>
    <row r="8" spans="1:22" s="162" customFormat="1" ht="28" customHeight="1" x14ac:dyDescent="0.35">
      <c r="A8" s="17"/>
      <c r="B8" s="182"/>
      <c r="C8" s="183"/>
      <c r="D8" s="182"/>
      <c r="E8" s="184"/>
      <c r="F8" s="185"/>
      <c r="G8" s="184"/>
      <c r="H8" s="185"/>
      <c r="I8" s="68"/>
      <c r="J8" s="137"/>
      <c r="K8" s="20"/>
      <c r="L8" s="11"/>
      <c r="P8" s="8"/>
      <c r="Q8" s="8"/>
      <c r="R8" s="8"/>
      <c r="S8" s="8"/>
      <c r="T8" s="8"/>
      <c r="U8" s="8"/>
      <c r="V8" s="8"/>
    </row>
    <row r="9" spans="1:22" s="162" customFormat="1" ht="28" customHeight="1" x14ac:dyDescent="0.35">
      <c r="A9" s="17"/>
      <c r="B9" s="182"/>
      <c r="C9" s="183"/>
      <c r="D9" s="182"/>
      <c r="E9" s="184"/>
      <c r="F9" s="185"/>
      <c r="G9" s="184"/>
      <c r="H9" s="185"/>
      <c r="I9" s="68"/>
      <c r="J9" s="137"/>
      <c r="K9" s="20"/>
      <c r="L9" s="11"/>
      <c r="P9" s="8"/>
      <c r="Q9" s="8"/>
      <c r="R9" s="8"/>
      <c r="S9" s="8"/>
      <c r="T9" s="8"/>
      <c r="U9" s="8"/>
      <c r="V9" s="8"/>
    </row>
    <row r="10" spans="1:22" s="162" customFormat="1" ht="28" customHeight="1" x14ac:dyDescent="0.35">
      <c r="A10" s="17"/>
      <c r="B10" s="182"/>
      <c r="C10" s="183"/>
      <c r="D10" s="182"/>
      <c r="E10" s="184"/>
      <c r="F10" s="185"/>
      <c r="G10" s="184"/>
      <c r="H10" s="185"/>
      <c r="I10" s="68"/>
      <c r="J10" s="137"/>
      <c r="K10" s="20"/>
      <c r="L10" s="11"/>
      <c r="P10" s="8"/>
      <c r="Q10" s="8"/>
      <c r="R10" s="8"/>
      <c r="S10" s="8"/>
      <c r="T10" s="8"/>
      <c r="U10" s="8"/>
      <c r="V10" s="8"/>
    </row>
    <row r="11" spans="1:22" s="162" customFormat="1" ht="28" customHeight="1" x14ac:dyDescent="0.35">
      <c r="A11" s="17"/>
      <c r="B11" s="182"/>
      <c r="C11" s="183"/>
      <c r="D11" s="182"/>
      <c r="E11" s="184"/>
      <c r="F11" s="185"/>
      <c r="G11" s="184"/>
      <c r="H11" s="185"/>
      <c r="I11" s="68"/>
      <c r="J11" s="137"/>
      <c r="K11" s="20"/>
      <c r="L11" s="11"/>
      <c r="P11" s="8"/>
      <c r="Q11" s="8"/>
      <c r="R11" s="8"/>
      <c r="S11" s="8"/>
      <c r="T11" s="8"/>
      <c r="U11" s="8"/>
      <c r="V11" s="8"/>
    </row>
    <row r="12" spans="1:22" s="162" customFormat="1" ht="28" customHeight="1" x14ac:dyDescent="0.35">
      <c r="A12" s="17"/>
      <c r="B12" s="182"/>
      <c r="C12" s="183"/>
      <c r="D12" s="182"/>
      <c r="E12" s="184"/>
      <c r="F12" s="185"/>
      <c r="G12" s="184"/>
      <c r="H12" s="185"/>
      <c r="I12" s="68"/>
      <c r="J12" s="137"/>
      <c r="K12" s="20"/>
      <c r="L12" s="11"/>
      <c r="P12" s="8"/>
      <c r="Q12" s="8"/>
      <c r="R12" s="8"/>
      <c r="S12" s="8"/>
      <c r="T12" s="8"/>
      <c r="U12" s="8"/>
      <c r="V12" s="8"/>
    </row>
    <row r="13" spans="1:22" s="162" customFormat="1" ht="10" customHeight="1" x14ac:dyDescent="0.35">
      <c r="A13" s="22"/>
      <c r="B13" s="23"/>
      <c r="C13" s="23"/>
      <c r="D13" s="23"/>
      <c r="E13" s="23"/>
      <c r="F13" s="23"/>
      <c r="G13" s="23"/>
      <c r="H13" s="23"/>
      <c r="I13" s="23"/>
      <c r="J13" s="23"/>
      <c r="K13" s="24"/>
      <c r="L13" s="11"/>
      <c r="P13" s="8"/>
      <c r="Q13" s="8"/>
      <c r="R13" s="8"/>
      <c r="S13" s="8"/>
      <c r="T13" s="8"/>
      <c r="U13" s="8"/>
      <c r="V13" s="8"/>
    </row>
    <row r="14" spans="1:22" s="162" customFormat="1" ht="10" customHeight="1" x14ac:dyDescent="0.35">
      <c r="A14" s="8"/>
      <c r="B14" s="8"/>
      <c r="C14" s="8"/>
      <c r="D14" s="8"/>
      <c r="E14" s="8"/>
      <c r="F14" s="8"/>
      <c r="G14" s="8"/>
      <c r="H14" s="8"/>
      <c r="I14" s="8"/>
      <c r="J14" s="8"/>
      <c r="L14" s="11"/>
      <c r="P14" s="8"/>
      <c r="Q14" s="8"/>
      <c r="R14" s="8"/>
      <c r="S14" s="8"/>
      <c r="T14" s="8"/>
      <c r="U14" s="8"/>
      <c r="V14" s="8"/>
    </row>
  </sheetData>
  <sheetProtection algorithmName="SHA-512" hashValue="0+yby8uYrHdwUinxNODj8miCxUBOJcE7zRbZ98iWjsSDjRFK/1fx/GQfVDyKRzqVwie+OIDlo5P40HQXsZrH8w==" saltValue="fD/UNOlpURMn/eKQ9Q2c1A==" spinCount="100000" sheet="1" objects="1" scenarios="1"/>
  <mergeCells count="2">
    <mergeCell ref="B2:J2"/>
    <mergeCell ref="B4:J4"/>
  </mergeCells>
  <dataValidations count="1">
    <dataValidation type="decimal" allowBlank="1" showInputMessage="1" showErrorMessage="1" error="Bitte Wert von 0% bis 100% eingeben!" sqref="J7:J12" xr:uid="{4C921CEE-5516-4810-AAC0-ED3B5A9F05FF}">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Proof of further training
Professional career in the last 5 years&amp;R&amp;G</oddHeader>
    <oddFooter>&amp;L&amp;"Verdana,Standard"&amp;9© VZPM&amp;C&amp;"Verdana,Standard"&amp;9&amp;F&amp;R&amp;"Verdana,Standard"&amp;9&amp;A 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73.7265625" style="8" customWidth="1"/>
    <col min="4" max="4" width="6.7265625" style="26" customWidth="1"/>
    <col min="5" max="5" width="15.7265625" style="113" customWidth="1"/>
    <col min="6" max="6" width="10.7265625" style="26" customWidth="1"/>
    <col min="7" max="7" width="7.7265625" style="26" customWidth="1"/>
    <col min="8" max="8" width="10.7265625" style="26" customWidth="1"/>
    <col min="9" max="9" width="7.7265625" style="26" customWidth="1"/>
    <col min="10" max="10" width="1.7265625" style="8" customWidth="1"/>
    <col min="11" max="16384" width="11.453125" style="8"/>
  </cols>
  <sheetData>
    <row r="1" spans="1:14" s="113" customFormat="1" ht="10" customHeight="1" x14ac:dyDescent="0.35">
      <c r="A1" s="14"/>
      <c r="B1" s="15"/>
      <c r="C1" s="15"/>
      <c r="D1" s="27"/>
      <c r="E1" s="28"/>
      <c r="F1" s="27"/>
      <c r="G1" s="27"/>
      <c r="H1" s="27"/>
      <c r="I1" s="27"/>
      <c r="J1" s="29"/>
      <c r="K1" s="8"/>
      <c r="L1" s="8"/>
      <c r="M1" s="8"/>
      <c r="N1" s="8"/>
    </row>
    <row r="2" spans="1:14" s="113" customFormat="1" ht="18" customHeight="1" x14ac:dyDescent="0.35">
      <c r="A2" s="17"/>
      <c r="B2" s="18" t="s">
        <v>550</v>
      </c>
      <c r="C2" s="19"/>
      <c r="D2" s="115"/>
      <c r="E2" s="30"/>
      <c r="F2" s="115"/>
      <c r="G2" s="115"/>
      <c r="H2" s="115"/>
      <c r="I2" s="115"/>
      <c r="J2" s="31"/>
      <c r="K2" s="8"/>
      <c r="L2" s="8"/>
      <c r="M2" s="8"/>
      <c r="N2" s="8"/>
    </row>
    <row r="3" spans="1:14" s="113" customFormat="1" ht="10" customHeight="1" x14ac:dyDescent="0.35">
      <c r="A3" s="17"/>
      <c r="B3" s="18"/>
      <c r="C3" s="19"/>
      <c r="D3" s="115"/>
      <c r="E3" s="30"/>
      <c r="F3" s="115"/>
      <c r="G3" s="115"/>
      <c r="H3" s="115"/>
      <c r="I3" s="115"/>
      <c r="J3" s="31"/>
      <c r="K3" s="8"/>
      <c r="L3" s="8"/>
      <c r="M3" s="8"/>
      <c r="N3" s="8"/>
    </row>
    <row r="4" spans="1:14" s="113" customFormat="1" ht="60" customHeight="1" x14ac:dyDescent="0.35">
      <c r="A4" s="39"/>
      <c r="B4" s="313" t="s">
        <v>1112</v>
      </c>
      <c r="C4" s="313"/>
      <c r="D4" s="313"/>
      <c r="E4" s="313"/>
      <c r="F4" s="313"/>
      <c r="G4" s="313"/>
      <c r="H4" s="313"/>
      <c r="I4" s="313"/>
      <c r="J4" s="31"/>
      <c r="K4" s="8"/>
      <c r="L4" s="8"/>
      <c r="M4" s="8"/>
      <c r="N4" s="8"/>
    </row>
    <row r="5" spans="1:14" s="113" customFormat="1" ht="12" customHeight="1" x14ac:dyDescent="0.35">
      <c r="A5" s="17"/>
      <c r="B5" s="18"/>
      <c r="C5" s="19"/>
      <c r="D5" s="115"/>
      <c r="E5" s="117" t="s">
        <v>558</v>
      </c>
      <c r="F5" s="115"/>
      <c r="G5" s="115"/>
      <c r="H5" s="115"/>
      <c r="I5" s="115"/>
      <c r="J5" s="31"/>
      <c r="K5" s="8"/>
      <c r="L5" s="8"/>
      <c r="M5" s="8"/>
      <c r="N5" s="8"/>
    </row>
    <row r="6" spans="1:14" s="113" customFormat="1" ht="18" customHeight="1" x14ac:dyDescent="0.35">
      <c r="A6" s="17"/>
      <c r="B6" s="269" t="s">
        <v>551</v>
      </c>
      <c r="C6" s="224"/>
      <c r="D6" s="283" t="s">
        <v>554</v>
      </c>
      <c r="E6" s="119"/>
      <c r="F6" s="341" t="s">
        <v>556</v>
      </c>
      <c r="G6" s="343"/>
      <c r="H6" s="341" t="s">
        <v>557</v>
      </c>
      <c r="I6" s="343"/>
      <c r="J6" s="31"/>
      <c r="K6" s="8"/>
      <c r="L6" s="8"/>
      <c r="M6" s="8"/>
      <c r="N6" s="8"/>
    </row>
    <row r="7" spans="1:14" s="113" customFormat="1" ht="18" customHeight="1" x14ac:dyDescent="0.35">
      <c r="A7" s="17"/>
      <c r="B7" s="269" t="s">
        <v>552</v>
      </c>
      <c r="C7" s="224"/>
      <c r="D7" s="283" t="s">
        <v>555</v>
      </c>
      <c r="E7" s="119"/>
      <c r="F7" s="342"/>
      <c r="G7" s="344"/>
      <c r="H7" s="342"/>
      <c r="I7" s="344"/>
      <c r="J7" s="31"/>
      <c r="K7" s="8"/>
      <c r="L7" s="8"/>
      <c r="M7" s="8"/>
      <c r="N7" s="8"/>
    </row>
    <row r="8" spans="1:14" s="145" customFormat="1" ht="18" customHeight="1" x14ac:dyDescent="0.35">
      <c r="A8" s="17"/>
      <c r="B8" s="269" t="s">
        <v>553</v>
      </c>
      <c r="C8" s="224"/>
      <c r="D8" s="283"/>
      <c r="E8" s="36"/>
      <c r="F8" s="283"/>
      <c r="G8" s="43"/>
      <c r="H8" s="283"/>
      <c r="I8" s="43"/>
      <c r="J8" s="31"/>
      <c r="K8" s="8"/>
      <c r="L8" s="8"/>
      <c r="M8" s="8"/>
      <c r="N8" s="8"/>
    </row>
    <row r="9" spans="1:14" s="113" customFormat="1" ht="10" customHeight="1" x14ac:dyDescent="0.35">
      <c r="A9" s="17"/>
      <c r="B9" s="270"/>
      <c r="C9" s="19"/>
      <c r="D9" s="283"/>
      <c r="E9" s="30"/>
      <c r="F9" s="283"/>
      <c r="G9" s="115"/>
      <c r="H9" s="283"/>
      <c r="I9" s="115"/>
      <c r="J9" s="31"/>
      <c r="K9" s="8"/>
      <c r="L9" s="8"/>
      <c r="M9" s="8"/>
      <c r="N9" s="8"/>
    </row>
    <row r="10" spans="1:14" s="113" customFormat="1" ht="18" customHeight="1" x14ac:dyDescent="0.35">
      <c r="A10" s="17"/>
      <c r="B10" s="269" t="s">
        <v>551</v>
      </c>
      <c r="C10" s="224"/>
      <c r="D10" s="283" t="s">
        <v>554</v>
      </c>
      <c r="E10" s="119"/>
      <c r="F10" s="341" t="s">
        <v>556</v>
      </c>
      <c r="G10" s="343"/>
      <c r="H10" s="341" t="s">
        <v>557</v>
      </c>
      <c r="I10" s="343"/>
      <c r="J10" s="31"/>
      <c r="K10" s="8"/>
      <c r="L10" s="8"/>
      <c r="M10" s="8"/>
      <c r="N10" s="8"/>
    </row>
    <row r="11" spans="1:14" s="113" customFormat="1" ht="18" customHeight="1" x14ac:dyDescent="0.35">
      <c r="A11" s="17"/>
      <c r="B11" s="269" t="s">
        <v>552</v>
      </c>
      <c r="C11" s="224"/>
      <c r="D11" s="283" t="s">
        <v>555</v>
      </c>
      <c r="E11" s="119"/>
      <c r="F11" s="342"/>
      <c r="G11" s="344"/>
      <c r="H11" s="342"/>
      <c r="I11" s="344"/>
      <c r="J11" s="31"/>
      <c r="K11" s="8"/>
      <c r="L11" s="8"/>
      <c r="M11" s="8"/>
      <c r="N11" s="8"/>
    </row>
    <row r="12" spans="1:14" s="145" customFormat="1" ht="18" customHeight="1" x14ac:dyDescent="0.35">
      <c r="A12" s="17"/>
      <c r="B12" s="269" t="s">
        <v>553</v>
      </c>
      <c r="C12" s="224"/>
      <c r="D12" s="283"/>
      <c r="E12" s="36"/>
      <c r="F12" s="283"/>
      <c r="G12" s="43"/>
      <c r="H12" s="283"/>
      <c r="I12" s="43"/>
      <c r="J12" s="31"/>
      <c r="K12" s="8"/>
      <c r="L12" s="8"/>
      <c r="M12" s="8"/>
      <c r="N12" s="8"/>
    </row>
    <row r="13" spans="1:14" s="113" customFormat="1" ht="10" customHeight="1" x14ac:dyDescent="0.35">
      <c r="A13" s="17"/>
      <c r="B13" s="270"/>
      <c r="C13" s="19"/>
      <c r="D13" s="283"/>
      <c r="E13" s="30"/>
      <c r="F13" s="283"/>
      <c r="G13" s="115"/>
      <c r="H13" s="283"/>
      <c r="I13" s="115"/>
      <c r="J13" s="31"/>
      <c r="K13" s="8"/>
      <c r="L13" s="8"/>
      <c r="M13" s="8"/>
      <c r="N13" s="8"/>
    </row>
    <row r="14" spans="1:14" s="113" customFormat="1" ht="18" customHeight="1" x14ac:dyDescent="0.35">
      <c r="A14" s="17"/>
      <c r="B14" s="269" t="s">
        <v>551</v>
      </c>
      <c r="C14" s="224"/>
      <c r="D14" s="283" t="s">
        <v>554</v>
      </c>
      <c r="E14" s="119"/>
      <c r="F14" s="341" t="s">
        <v>556</v>
      </c>
      <c r="G14" s="343"/>
      <c r="H14" s="341" t="s">
        <v>557</v>
      </c>
      <c r="I14" s="343"/>
      <c r="J14" s="31"/>
      <c r="K14" s="8"/>
      <c r="L14" s="8"/>
      <c r="M14" s="8"/>
      <c r="N14" s="8"/>
    </row>
    <row r="15" spans="1:14" s="113" customFormat="1" ht="18" customHeight="1" x14ac:dyDescent="0.35">
      <c r="A15" s="17"/>
      <c r="B15" s="269" t="s">
        <v>552</v>
      </c>
      <c r="C15" s="224"/>
      <c r="D15" s="283" t="s">
        <v>555</v>
      </c>
      <c r="E15" s="119"/>
      <c r="F15" s="342"/>
      <c r="G15" s="344"/>
      <c r="H15" s="342"/>
      <c r="I15" s="344"/>
      <c r="J15" s="31"/>
      <c r="K15" s="8"/>
      <c r="L15" s="8"/>
      <c r="M15" s="8"/>
      <c r="N15" s="8"/>
    </row>
    <row r="16" spans="1:14" s="145" customFormat="1" ht="18" customHeight="1" x14ac:dyDescent="0.35">
      <c r="A16" s="17"/>
      <c r="B16" s="269" t="s">
        <v>553</v>
      </c>
      <c r="C16" s="224"/>
      <c r="D16" s="283"/>
      <c r="E16" s="36"/>
      <c r="F16" s="283"/>
      <c r="G16" s="43"/>
      <c r="H16" s="283"/>
      <c r="I16" s="43"/>
      <c r="J16" s="31"/>
      <c r="K16" s="8"/>
      <c r="L16" s="8"/>
      <c r="M16" s="8"/>
      <c r="N16" s="8"/>
    </row>
    <row r="17" spans="1:14" s="113" customFormat="1" ht="10" customHeight="1" x14ac:dyDescent="0.35">
      <c r="A17" s="17"/>
      <c r="B17" s="270"/>
      <c r="C17" s="19"/>
      <c r="D17" s="283"/>
      <c r="E17" s="30"/>
      <c r="F17" s="283"/>
      <c r="G17" s="115"/>
      <c r="H17" s="283"/>
      <c r="I17" s="115"/>
      <c r="J17" s="31"/>
      <c r="K17" s="8"/>
      <c r="L17" s="8"/>
      <c r="M17" s="8"/>
      <c r="N17" s="8"/>
    </row>
    <row r="18" spans="1:14" s="113" customFormat="1" ht="18" customHeight="1" x14ac:dyDescent="0.35">
      <c r="A18" s="17"/>
      <c r="B18" s="269" t="s">
        <v>551</v>
      </c>
      <c r="C18" s="224"/>
      <c r="D18" s="283" t="s">
        <v>554</v>
      </c>
      <c r="E18" s="119"/>
      <c r="F18" s="341" t="s">
        <v>556</v>
      </c>
      <c r="G18" s="343"/>
      <c r="H18" s="341" t="s">
        <v>557</v>
      </c>
      <c r="I18" s="343"/>
      <c r="J18" s="31"/>
      <c r="K18" s="8"/>
      <c r="L18" s="8"/>
      <c r="M18" s="8"/>
      <c r="N18" s="8"/>
    </row>
    <row r="19" spans="1:14" s="113" customFormat="1" ht="18" customHeight="1" x14ac:dyDescent="0.35">
      <c r="A19" s="17"/>
      <c r="B19" s="269" t="s">
        <v>552</v>
      </c>
      <c r="C19" s="224"/>
      <c r="D19" s="283" t="s">
        <v>555</v>
      </c>
      <c r="E19" s="119"/>
      <c r="F19" s="342"/>
      <c r="G19" s="344"/>
      <c r="H19" s="342"/>
      <c r="I19" s="344"/>
      <c r="J19" s="31"/>
      <c r="K19" s="8"/>
      <c r="L19" s="8"/>
      <c r="M19" s="8"/>
      <c r="N19" s="8"/>
    </row>
    <row r="20" spans="1:14" s="145" customFormat="1" ht="18" customHeight="1" x14ac:dyDescent="0.35">
      <c r="A20" s="17"/>
      <c r="B20" s="269" t="s">
        <v>553</v>
      </c>
      <c r="C20" s="224"/>
      <c r="D20" s="283"/>
      <c r="E20" s="36"/>
      <c r="F20" s="283"/>
      <c r="G20" s="43"/>
      <c r="H20" s="283"/>
      <c r="I20" s="43"/>
      <c r="J20" s="31"/>
      <c r="K20" s="8"/>
      <c r="L20" s="8"/>
      <c r="M20" s="8"/>
      <c r="N20" s="8"/>
    </row>
    <row r="21" spans="1:14" s="113" customFormat="1" ht="10" customHeight="1" x14ac:dyDescent="0.35">
      <c r="A21" s="17"/>
      <c r="B21" s="270"/>
      <c r="C21" s="19"/>
      <c r="D21" s="283"/>
      <c r="E21" s="30"/>
      <c r="F21" s="283"/>
      <c r="G21" s="115"/>
      <c r="H21" s="283"/>
      <c r="I21" s="115"/>
      <c r="J21" s="31"/>
      <c r="K21" s="8"/>
      <c r="L21" s="8"/>
      <c r="M21" s="8"/>
      <c r="N21" s="8"/>
    </row>
    <row r="22" spans="1:14" s="113" customFormat="1" ht="18" customHeight="1" x14ac:dyDescent="0.35">
      <c r="A22" s="17"/>
      <c r="B22" s="269" t="s">
        <v>551</v>
      </c>
      <c r="C22" s="224"/>
      <c r="D22" s="283" t="s">
        <v>554</v>
      </c>
      <c r="E22" s="119"/>
      <c r="F22" s="341" t="s">
        <v>556</v>
      </c>
      <c r="G22" s="343"/>
      <c r="H22" s="341" t="s">
        <v>557</v>
      </c>
      <c r="I22" s="343"/>
      <c r="J22" s="31"/>
      <c r="K22" s="8"/>
      <c r="L22" s="8"/>
      <c r="M22" s="8"/>
      <c r="N22" s="8"/>
    </row>
    <row r="23" spans="1:14" s="113" customFormat="1" ht="18" customHeight="1" x14ac:dyDescent="0.35">
      <c r="A23" s="17"/>
      <c r="B23" s="269" t="s">
        <v>552</v>
      </c>
      <c r="C23" s="224"/>
      <c r="D23" s="283" t="s">
        <v>555</v>
      </c>
      <c r="E23" s="119"/>
      <c r="F23" s="342"/>
      <c r="G23" s="344"/>
      <c r="H23" s="342"/>
      <c r="I23" s="344"/>
      <c r="J23" s="31"/>
      <c r="K23" s="8"/>
      <c r="L23" s="8"/>
      <c r="M23" s="8"/>
      <c r="N23" s="8"/>
    </row>
    <row r="24" spans="1:14" s="145" customFormat="1" ht="18" customHeight="1" x14ac:dyDescent="0.35">
      <c r="A24" s="17"/>
      <c r="B24" s="269" t="s">
        <v>553</v>
      </c>
      <c r="C24" s="224"/>
      <c r="D24" s="283"/>
      <c r="E24" s="36"/>
      <c r="F24" s="283"/>
      <c r="G24" s="43"/>
      <c r="H24" s="283"/>
      <c r="I24" s="43"/>
      <c r="J24" s="31"/>
      <c r="K24" s="8"/>
      <c r="L24" s="8"/>
      <c r="M24" s="8"/>
      <c r="N24" s="8"/>
    </row>
    <row r="25" spans="1:14" s="113" customFormat="1" ht="10" customHeight="1" x14ac:dyDescent="0.35">
      <c r="A25" s="17"/>
      <c r="B25" s="270"/>
      <c r="C25" s="19"/>
      <c r="D25" s="283"/>
      <c r="E25" s="30"/>
      <c r="F25" s="283"/>
      <c r="G25" s="115"/>
      <c r="H25" s="283"/>
      <c r="I25" s="115"/>
      <c r="J25" s="31"/>
      <c r="K25" s="8"/>
      <c r="L25" s="8"/>
      <c r="M25" s="8"/>
      <c r="N25" s="8"/>
    </row>
    <row r="26" spans="1:14" s="113" customFormat="1" ht="18" customHeight="1" x14ac:dyDescent="0.35">
      <c r="A26" s="17"/>
      <c r="B26" s="269" t="s">
        <v>551</v>
      </c>
      <c r="C26" s="224"/>
      <c r="D26" s="283" t="s">
        <v>554</v>
      </c>
      <c r="E26" s="119"/>
      <c r="F26" s="341" t="s">
        <v>556</v>
      </c>
      <c r="G26" s="343"/>
      <c r="H26" s="341" t="s">
        <v>557</v>
      </c>
      <c r="I26" s="343"/>
      <c r="J26" s="31"/>
      <c r="K26" s="8"/>
      <c r="L26" s="8"/>
      <c r="M26" s="8"/>
      <c r="N26" s="8"/>
    </row>
    <row r="27" spans="1:14" s="113" customFormat="1" ht="18" customHeight="1" x14ac:dyDescent="0.35">
      <c r="A27" s="17"/>
      <c r="B27" s="269" t="s">
        <v>552</v>
      </c>
      <c r="C27" s="224"/>
      <c r="D27" s="283" t="s">
        <v>555</v>
      </c>
      <c r="E27" s="119"/>
      <c r="F27" s="342"/>
      <c r="G27" s="344"/>
      <c r="H27" s="342"/>
      <c r="I27" s="344"/>
      <c r="J27" s="31"/>
      <c r="K27" s="8"/>
      <c r="L27" s="8"/>
      <c r="M27" s="8"/>
      <c r="N27" s="8"/>
    </row>
    <row r="28" spans="1:14" s="145" customFormat="1" ht="18" customHeight="1" x14ac:dyDescent="0.35">
      <c r="A28" s="17"/>
      <c r="B28" s="269" t="s">
        <v>553</v>
      </c>
      <c r="C28" s="224"/>
      <c r="D28" s="283"/>
      <c r="E28" s="36"/>
      <c r="F28" s="283"/>
      <c r="G28" s="43"/>
      <c r="H28" s="283"/>
      <c r="I28" s="43"/>
      <c r="J28" s="31"/>
      <c r="K28" s="8"/>
      <c r="L28" s="8"/>
      <c r="M28" s="8"/>
      <c r="N28" s="8"/>
    </row>
    <row r="29" spans="1:14" s="113" customFormat="1" ht="10" customHeight="1" x14ac:dyDescent="0.35">
      <c r="A29" s="17"/>
      <c r="B29" s="270"/>
      <c r="C29" s="19"/>
      <c r="D29" s="283"/>
      <c r="E29" s="30"/>
      <c r="F29" s="283"/>
      <c r="G29" s="115"/>
      <c r="H29" s="283"/>
      <c r="I29" s="115"/>
      <c r="J29" s="31"/>
      <c r="K29" s="8"/>
      <c r="L29" s="8"/>
      <c r="M29" s="8"/>
      <c r="N29" s="8"/>
    </row>
    <row r="30" spans="1:14" s="113" customFormat="1" ht="18" customHeight="1" x14ac:dyDescent="0.35">
      <c r="A30" s="17"/>
      <c r="B30" s="269" t="s">
        <v>551</v>
      </c>
      <c r="C30" s="224"/>
      <c r="D30" s="283" t="s">
        <v>554</v>
      </c>
      <c r="E30" s="119"/>
      <c r="F30" s="341" t="s">
        <v>556</v>
      </c>
      <c r="G30" s="343"/>
      <c r="H30" s="341" t="s">
        <v>557</v>
      </c>
      <c r="I30" s="343"/>
      <c r="J30" s="31"/>
      <c r="K30" s="8"/>
      <c r="L30" s="8"/>
      <c r="M30" s="8"/>
      <c r="N30" s="8"/>
    </row>
    <row r="31" spans="1:14" s="113" customFormat="1" ht="18" customHeight="1" x14ac:dyDescent="0.35">
      <c r="A31" s="17"/>
      <c r="B31" s="269" t="s">
        <v>552</v>
      </c>
      <c r="C31" s="224"/>
      <c r="D31" s="283" t="s">
        <v>555</v>
      </c>
      <c r="E31" s="119"/>
      <c r="F31" s="342"/>
      <c r="G31" s="344"/>
      <c r="H31" s="342"/>
      <c r="I31" s="344"/>
      <c r="J31" s="31"/>
      <c r="K31" s="8"/>
      <c r="L31" s="8"/>
      <c r="M31" s="8"/>
      <c r="N31" s="8"/>
    </row>
    <row r="32" spans="1:14" s="145" customFormat="1" ht="18" customHeight="1" x14ac:dyDescent="0.35">
      <c r="A32" s="17"/>
      <c r="B32" s="269" t="s">
        <v>553</v>
      </c>
      <c r="C32" s="224"/>
      <c r="D32" s="283"/>
      <c r="E32" s="36"/>
      <c r="F32" s="283"/>
      <c r="G32" s="43"/>
      <c r="H32" s="283"/>
      <c r="I32" s="43"/>
      <c r="J32" s="31"/>
      <c r="K32" s="8"/>
      <c r="L32" s="8"/>
      <c r="M32" s="8"/>
      <c r="N32" s="8"/>
    </row>
    <row r="33" spans="1:14" s="113" customFormat="1" ht="10" customHeight="1" x14ac:dyDescent="0.35">
      <c r="A33" s="17"/>
      <c r="B33" s="269"/>
      <c r="C33" s="19"/>
      <c r="D33" s="283"/>
      <c r="E33" s="30"/>
      <c r="F33" s="283"/>
      <c r="G33" s="115"/>
      <c r="H33" s="283"/>
      <c r="I33" s="115"/>
      <c r="J33" s="31"/>
      <c r="K33" s="8"/>
      <c r="L33" s="8"/>
      <c r="M33" s="8"/>
      <c r="N33" s="8"/>
    </row>
    <row r="34" spans="1:14" s="113" customFormat="1" ht="18" customHeight="1" x14ac:dyDescent="0.35">
      <c r="A34" s="17"/>
      <c r="B34" s="269" t="s">
        <v>551</v>
      </c>
      <c r="C34" s="224"/>
      <c r="D34" s="283" t="s">
        <v>554</v>
      </c>
      <c r="E34" s="119"/>
      <c r="F34" s="341" t="s">
        <v>556</v>
      </c>
      <c r="G34" s="343"/>
      <c r="H34" s="341" t="s">
        <v>557</v>
      </c>
      <c r="I34" s="343"/>
      <c r="J34" s="31"/>
      <c r="K34" s="8"/>
      <c r="L34" s="8"/>
      <c r="M34" s="8"/>
      <c r="N34" s="8"/>
    </row>
    <row r="35" spans="1:14" s="113" customFormat="1" ht="18" customHeight="1" x14ac:dyDescent="0.35">
      <c r="A35" s="17"/>
      <c r="B35" s="269" t="s">
        <v>552</v>
      </c>
      <c r="C35" s="224"/>
      <c r="D35" s="283" t="s">
        <v>555</v>
      </c>
      <c r="E35" s="119"/>
      <c r="F35" s="342"/>
      <c r="G35" s="344"/>
      <c r="H35" s="342"/>
      <c r="I35" s="344"/>
      <c r="J35" s="31"/>
      <c r="K35" s="8"/>
      <c r="L35" s="8"/>
      <c r="M35" s="8"/>
      <c r="N35" s="8"/>
    </row>
    <row r="36" spans="1:14" s="145" customFormat="1" ht="18" customHeight="1" x14ac:dyDescent="0.35">
      <c r="A36" s="17"/>
      <c r="B36" s="269" t="s">
        <v>553</v>
      </c>
      <c r="C36" s="224"/>
      <c r="D36" s="283"/>
      <c r="E36" s="36"/>
      <c r="F36" s="283"/>
      <c r="G36" s="43"/>
      <c r="H36" s="283"/>
      <c r="I36" s="43"/>
      <c r="J36" s="31"/>
      <c r="K36" s="8"/>
      <c r="L36" s="8"/>
      <c r="M36" s="8"/>
      <c r="N36" s="8"/>
    </row>
    <row r="37" spans="1:14" s="113" customFormat="1" ht="10" customHeight="1" x14ac:dyDescent="0.35">
      <c r="A37" s="17"/>
      <c r="B37" s="270"/>
      <c r="C37" s="19"/>
      <c r="D37" s="283"/>
      <c r="E37" s="30"/>
      <c r="F37" s="283"/>
      <c r="G37" s="115"/>
      <c r="H37" s="283"/>
      <c r="I37" s="115"/>
      <c r="J37" s="31"/>
      <c r="K37" s="8"/>
      <c r="L37" s="8"/>
      <c r="M37" s="8"/>
      <c r="N37" s="8"/>
    </row>
    <row r="38" spans="1:14" s="113" customFormat="1" ht="18" customHeight="1" x14ac:dyDescent="0.35">
      <c r="A38" s="17"/>
      <c r="B38" s="269" t="s">
        <v>551</v>
      </c>
      <c r="C38" s="224"/>
      <c r="D38" s="283" t="s">
        <v>554</v>
      </c>
      <c r="E38" s="119"/>
      <c r="F38" s="341" t="s">
        <v>556</v>
      </c>
      <c r="G38" s="343"/>
      <c r="H38" s="341" t="s">
        <v>557</v>
      </c>
      <c r="I38" s="343"/>
      <c r="J38" s="31"/>
      <c r="K38" s="8"/>
      <c r="L38" s="8"/>
      <c r="M38" s="8"/>
      <c r="N38" s="8"/>
    </row>
    <row r="39" spans="1:14" s="113" customFormat="1" ht="18" customHeight="1" x14ac:dyDescent="0.35">
      <c r="A39" s="17"/>
      <c r="B39" s="269" t="s">
        <v>552</v>
      </c>
      <c r="C39" s="224"/>
      <c r="D39" s="283" t="s">
        <v>555</v>
      </c>
      <c r="E39" s="119"/>
      <c r="F39" s="342"/>
      <c r="G39" s="344"/>
      <c r="H39" s="342"/>
      <c r="I39" s="344"/>
      <c r="J39" s="31"/>
      <c r="K39" s="8"/>
      <c r="L39" s="8"/>
      <c r="M39" s="8"/>
      <c r="N39" s="8"/>
    </row>
    <row r="40" spans="1:14" s="145" customFormat="1" ht="18" customHeight="1" x14ac:dyDescent="0.35">
      <c r="A40" s="17"/>
      <c r="B40" s="269" t="s">
        <v>553</v>
      </c>
      <c r="C40" s="224"/>
      <c r="D40" s="283"/>
      <c r="E40" s="36"/>
      <c r="F40" s="283"/>
      <c r="G40" s="43"/>
      <c r="H40" s="283"/>
      <c r="I40" s="43"/>
      <c r="J40" s="31"/>
      <c r="K40" s="8"/>
      <c r="L40" s="8"/>
      <c r="M40" s="8"/>
      <c r="N40" s="8"/>
    </row>
    <row r="41" spans="1:14" s="113" customFormat="1" ht="10" customHeight="1" x14ac:dyDescent="0.35">
      <c r="A41" s="17"/>
      <c r="B41" s="270"/>
      <c r="C41" s="19"/>
      <c r="D41" s="283"/>
      <c r="E41" s="30"/>
      <c r="F41" s="283"/>
      <c r="G41" s="115"/>
      <c r="H41" s="283"/>
      <c r="I41" s="115"/>
      <c r="J41" s="31"/>
      <c r="K41" s="8"/>
      <c r="L41" s="8"/>
      <c r="M41" s="8"/>
      <c r="N41" s="8"/>
    </row>
    <row r="42" spans="1:14" s="113" customFormat="1" ht="18" customHeight="1" x14ac:dyDescent="0.35">
      <c r="A42" s="17"/>
      <c r="B42" s="269" t="s">
        <v>551</v>
      </c>
      <c r="C42" s="224"/>
      <c r="D42" s="283" t="s">
        <v>554</v>
      </c>
      <c r="E42" s="119"/>
      <c r="F42" s="341" t="s">
        <v>556</v>
      </c>
      <c r="G42" s="343"/>
      <c r="H42" s="341" t="s">
        <v>557</v>
      </c>
      <c r="I42" s="343"/>
      <c r="J42" s="31"/>
      <c r="K42" s="8"/>
      <c r="L42" s="8"/>
      <c r="M42" s="8"/>
      <c r="N42" s="8"/>
    </row>
    <row r="43" spans="1:14" s="113" customFormat="1" ht="18" customHeight="1" x14ac:dyDescent="0.35">
      <c r="A43" s="17"/>
      <c r="B43" s="269" t="s">
        <v>552</v>
      </c>
      <c r="C43" s="224"/>
      <c r="D43" s="283" t="s">
        <v>555</v>
      </c>
      <c r="E43" s="119"/>
      <c r="F43" s="342"/>
      <c r="G43" s="344"/>
      <c r="H43" s="342"/>
      <c r="I43" s="344"/>
      <c r="J43" s="31"/>
      <c r="K43" s="8"/>
      <c r="L43" s="8"/>
      <c r="M43" s="8"/>
      <c r="N43" s="8"/>
    </row>
    <row r="44" spans="1:14" s="145" customFormat="1" ht="18" customHeight="1" x14ac:dyDescent="0.35">
      <c r="A44" s="17"/>
      <c r="B44" s="269" t="s">
        <v>553</v>
      </c>
      <c r="C44" s="224"/>
      <c r="D44" s="283"/>
      <c r="E44" s="36"/>
      <c r="F44" s="283"/>
      <c r="G44" s="43"/>
      <c r="H44" s="283"/>
      <c r="I44" s="43"/>
      <c r="J44" s="31"/>
      <c r="K44" s="8"/>
      <c r="L44" s="8"/>
      <c r="M44" s="8"/>
      <c r="N44" s="8"/>
    </row>
    <row r="45" spans="1:14" s="113" customFormat="1" ht="10" customHeight="1" x14ac:dyDescent="0.35">
      <c r="A45" s="17"/>
      <c r="B45" s="270"/>
      <c r="C45" s="19"/>
      <c r="D45" s="283"/>
      <c r="E45" s="30"/>
      <c r="F45" s="283"/>
      <c r="G45" s="115"/>
      <c r="H45" s="283"/>
      <c r="I45" s="115"/>
      <c r="J45" s="31"/>
      <c r="K45" s="8"/>
      <c r="L45" s="8"/>
      <c r="M45" s="8"/>
      <c r="N45" s="8"/>
    </row>
    <row r="46" spans="1:14" s="113" customFormat="1" ht="18" customHeight="1" x14ac:dyDescent="0.35">
      <c r="A46" s="17"/>
      <c r="B46" s="269" t="s">
        <v>551</v>
      </c>
      <c r="C46" s="224"/>
      <c r="D46" s="283" t="s">
        <v>554</v>
      </c>
      <c r="E46" s="119"/>
      <c r="F46" s="341" t="s">
        <v>556</v>
      </c>
      <c r="G46" s="343"/>
      <c r="H46" s="341" t="s">
        <v>557</v>
      </c>
      <c r="I46" s="343"/>
      <c r="J46" s="31"/>
      <c r="K46" s="8"/>
      <c r="L46" s="8"/>
      <c r="M46" s="8"/>
      <c r="N46" s="8"/>
    </row>
    <row r="47" spans="1:14" s="113" customFormat="1" ht="18" customHeight="1" x14ac:dyDescent="0.35">
      <c r="A47" s="17"/>
      <c r="B47" s="269" t="s">
        <v>552</v>
      </c>
      <c r="C47" s="224"/>
      <c r="D47" s="283" t="s">
        <v>555</v>
      </c>
      <c r="E47" s="119"/>
      <c r="F47" s="342"/>
      <c r="G47" s="344"/>
      <c r="H47" s="342"/>
      <c r="I47" s="344"/>
      <c r="J47" s="31"/>
      <c r="K47" s="8"/>
      <c r="L47" s="8"/>
      <c r="M47" s="8"/>
      <c r="N47" s="8"/>
    </row>
    <row r="48" spans="1:14" s="145" customFormat="1" ht="18" customHeight="1" x14ac:dyDescent="0.35">
      <c r="A48" s="17"/>
      <c r="B48" s="269" t="s">
        <v>553</v>
      </c>
      <c r="C48" s="224"/>
      <c r="D48" s="283"/>
      <c r="E48" s="36"/>
      <c r="F48" s="283"/>
      <c r="G48" s="43"/>
      <c r="H48" s="283"/>
      <c r="I48" s="43"/>
      <c r="J48" s="31"/>
      <c r="K48" s="8"/>
      <c r="L48" s="8"/>
      <c r="M48" s="8"/>
      <c r="N48" s="8"/>
    </row>
    <row r="49" spans="1:14" s="113" customFormat="1" ht="10" customHeight="1" x14ac:dyDescent="0.35">
      <c r="A49" s="17"/>
      <c r="B49" s="270"/>
      <c r="C49" s="19"/>
      <c r="D49" s="283"/>
      <c r="E49" s="30"/>
      <c r="F49" s="283"/>
      <c r="G49" s="115"/>
      <c r="H49" s="283"/>
      <c r="I49" s="115"/>
      <c r="J49" s="31"/>
      <c r="K49" s="8"/>
      <c r="L49" s="8"/>
      <c r="M49" s="8"/>
      <c r="N49" s="8"/>
    </row>
    <row r="50" spans="1:14" s="113" customFormat="1" ht="18" customHeight="1" x14ac:dyDescent="0.35">
      <c r="A50" s="17"/>
      <c r="B50" s="269" t="s">
        <v>551</v>
      </c>
      <c r="C50" s="224"/>
      <c r="D50" s="283" t="s">
        <v>554</v>
      </c>
      <c r="E50" s="119"/>
      <c r="F50" s="341" t="s">
        <v>556</v>
      </c>
      <c r="G50" s="343"/>
      <c r="H50" s="341" t="s">
        <v>557</v>
      </c>
      <c r="I50" s="343"/>
      <c r="J50" s="31"/>
      <c r="K50" s="8"/>
      <c r="L50" s="8"/>
      <c r="M50" s="8"/>
      <c r="N50" s="8"/>
    </row>
    <row r="51" spans="1:14" s="113" customFormat="1" ht="18" customHeight="1" x14ac:dyDescent="0.35">
      <c r="A51" s="17"/>
      <c r="B51" s="269" t="s">
        <v>552</v>
      </c>
      <c r="C51" s="224"/>
      <c r="D51" s="283" t="s">
        <v>555</v>
      </c>
      <c r="E51" s="119"/>
      <c r="F51" s="342"/>
      <c r="G51" s="344"/>
      <c r="H51" s="342"/>
      <c r="I51" s="344"/>
      <c r="J51" s="31"/>
      <c r="K51" s="8"/>
      <c r="L51" s="8"/>
      <c r="M51" s="8"/>
      <c r="N51" s="8"/>
    </row>
    <row r="52" spans="1:14" s="145" customFormat="1" ht="18" customHeight="1" x14ac:dyDescent="0.35">
      <c r="A52" s="17"/>
      <c r="B52" s="269" t="s">
        <v>553</v>
      </c>
      <c r="C52" s="224"/>
      <c r="D52" s="283"/>
      <c r="E52" s="36"/>
      <c r="F52" s="283"/>
      <c r="G52" s="43"/>
      <c r="H52" s="283"/>
      <c r="I52" s="43"/>
      <c r="J52" s="31"/>
      <c r="K52" s="8"/>
      <c r="L52" s="8"/>
      <c r="M52" s="8"/>
      <c r="N52" s="8"/>
    </row>
    <row r="53" spans="1:14" s="113" customFormat="1" ht="10" customHeight="1" x14ac:dyDescent="0.35">
      <c r="A53" s="17"/>
      <c r="B53" s="270"/>
      <c r="C53" s="19"/>
      <c r="D53" s="283"/>
      <c r="E53" s="30"/>
      <c r="F53" s="283"/>
      <c r="G53" s="115"/>
      <c r="H53" s="283"/>
      <c r="I53" s="115"/>
      <c r="J53" s="31"/>
      <c r="K53" s="8"/>
      <c r="L53" s="8"/>
      <c r="M53" s="8"/>
      <c r="N53" s="8"/>
    </row>
    <row r="54" spans="1:14" s="113" customFormat="1" ht="18" customHeight="1" x14ac:dyDescent="0.35">
      <c r="A54" s="17"/>
      <c r="B54" s="269" t="s">
        <v>551</v>
      </c>
      <c r="C54" s="224"/>
      <c r="D54" s="283" t="s">
        <v>554</v>
      </c>
      <c r="E54" s="119"/>
      <c r="F54" s="341" t="s">
        <v>556</v>
      </c>
      <c r="G54" s="343"/>
      <c r="H54" s="341" t="s">
        <v>557</v>
      </c>
      <c r="I54" s="343"/>
      <c r="J54" s="31"/>
      <c r="K54" s="8"/>
      <c r="L54" s="8"/>
      <c r="M54" s="8"/>
      <c r="N54" s="8"/>
    </row>
    <row r="55" spans="1:14" s="113" customFormat="1" ht="18" customHeight="1" x14ac:dyDescent="0.35">
      <c r="A55" s="17"/>
      <c r="B55" s="269" t="s">
        <v>552</v>
      </c>
      <c r="C55" s="224"/>
      <c r="D55" s="283" t="s">
        <v>555</v>
      </c>
      <c r="E55" s="119"/>
      <c r="F55" s="342"/>
      <c r="G55" s="344"/>
      <c r="H55" s="342"/>
      <c r="I55" s="344"/>
      <c r="J55" s="31"/>
      <c r="K55" s="8"/>
      <c r="L55" s="8"/>
      <c r="M55" s="8"/>
      <c r="N55" s="8"/>
    </row>
    <row r="56" spans="1:14" s="145" customFormat="1" ht="18" customHeight="1" x14ac:dyDescent="0.35">
      <c r="A56" s="17"/>
      <c r="B56" s="269" t="s">
        <v>553</v>
      </c>
      <c r="C56" s="224"/>
      <c r="D56" s="283"/>
      <c r="E56" s="36"/>
      <c r="F56" s="283"/>
      <c r="G56" s="43"/>
      <c r="H56" s="283"/>
      <c r="I56" s="43"/>
      <c r="J56" s="31"/>
      <c r="K56" s="8"/>
      <c r="L56" s="8"/>
      <c r="M56" s="8"/>
      <c r="N56" s="8"/>
    </row>
    <row r="57" spans="1:14" s="113" customFormat="1" ht="10" customHeight="1" x14ac:dyDescent="0.35">
      <c r="A57" s="17"/>
      <c r="B57" s="270"/>
      <c r="C57" s="19"/>
      <c r="D57" s="283"/>
      <c r="E57" s="30"/>
      <c r="F57" s="283"/>
      <c r="G57" s="115"/>
      <c r="H57" s="283"/>
      <c r="I57" s="115"/>
      <c r="J57" s="31"/>
      <c r="K57" s="8"/>
      <c r="L57" s="8"/>
      <c r="M57" s="8"/>
      <c r="N57" s="8"/>
    </row>
    <row r="58" spans="1:14" s="113" customFormat="1" ht="18" customHeight="1" x14ac:dyDescent="0.35">
      <c r="A58" s="17"/>
      <c r="B58" s="269" t="s">
        <v>551</v>
      </c>
      <c r="C58" s="224"/>
      <c r="D58" s="283" t="s">
        <v>554</v>
      </c>
      <c r="E58" s="119"/>
      <c r="F58" s="341" t="s">
        <v>556</v>
      </c>
      <c r="G58" s="343"/>
      <c r="H58" s="341" t="s">
        <v>557</v>
      </c>
      <c r="I58" s="343"/>
      <c r="J58" s="31"/>
      <c r="K58" s="8"/>
      <c r="L58" s="8"/>
      <c r="M58" s="8"/>
      <c r="N58" s="8"/>
    </row>
    <row r="59" spans="1:14" s="113" customFormat="1" ht="18" customHeight="1" x14ac:dyDescent="0.35">
      <c r="A59" s="17"/>
      <c r="B59" s="269" t="s">
        <v>552</v>
      </c>
      <c r="C59" s="224"/>
      <c r="D59" s="283" t="s">
        <v>555</v>
      </c>
      <c r="E59" s="119"/>
      <c r="F59" s="342"/>
      <c r="G59" s="344"/>
      <c r="H59" s="342"/>
      <c r="I59" s="344"/>
      <c r="J59" s="31"/>
      <c r="K59" s="8"/>
      <c r="L59" s="8"/>
      <c r="M59" s="8"/>
      <c r="N59" s="8"/>
    </row>
    <row r="60" spans="1:14" s="145" customFormat="1" ht="18" customHeight="1" x14ac:dyDescent="0.35">
      <c r="A60" s="17"/>
      <c r="B60" s="269" t="s">
        <v>553</v>
      </c>
      <c r="C60" s="224"/>
      <c r="D60" s="283"/>
      <c r="E60" s="36"/>
      <c r="F60" s="283"/>
      <c r="G60" s="43"/>
      <c r="H60" s="283"/>
      <c r="I60" s="43"/>
      <c r="J60" s="31"/>
      <c r="K60" s="8"/>
      <c r="L60" s="8"/>
      <c r="M60" s="8"/>
      <c r="N60" s="8"/>
    </row>
    <row r="61" spans="1:14" s="113" customFormat="1" ht="10" customHeight="1" x14ac:dyDescent="0.35">
      <c r="A61" s="17"/>
      <c r="B61" s="270"/>
      <c r="C61" s="19"/>
      <c r="D61" s="283"/>
      <c r="E61" s="30"/>
      <c r="F61" s="283"/>
      <c r="G61" s="115"/>
      <c r="H61" s="283"/>
      <c r="I61" s="115"/>
      <c r="J61" s="31"/>
      <c r="K61" s="8"/>
      <c r="L61" s="8"/>
      <c r="M61" s="8"/>
      <c r="N61" s="8"/>
    </row>
    <row r="62" spans="1:14" s="113" customFormat="1" ht="18" customHeight="1" x14ac:dyDescent="0.35">
      <c r="A62" s="17"/>
      <c r="B62" s="269" t="s">
        <v>551</v>
      </c>
      <c r="C62" s="224"/>
      <c r="D62" s="283" t="s">
        <v>554</v>
      </c>
      <c r="E62" s="119"/>
      <c r="F62" s="341" t="s">
        <v>556</v>
      </c>
      <c r="G62" s="343"/>
      <c r="H62" s="341" t="s">
        <v>557</v>
      </c>
      <c r="I62" s="343"/>
      <c r="J62" s="31"/>
      <c r="K62" s="8"/>
      <c r="L62" s="8"/>
      <c r="M62" s="8"/>
      <c r="N62" s="8"/>
    </row>
    <row r="63" spans="1:14" s="113" customFormat="1" ht="18" customHeight="1" x14ac:dyDescent="0.35">
      <c r="A63" s="17"/>
      <c r="B63" s="269" t="s">
        <v>552</v>
      </c>
      <c r="C63" s="224"/>
      <c r="D63" s="283" t="s">
        <v>555</v>
      </c>
      <c r="E63" s="119"/>
      <c r="F63" s="342"/>
      <c r="G63" s="344"/>
      <c r="H63" s="342"/>
      <c r="I63" s="344"/>
      <c r="J63" s="31"/>
      <c r="K63" s="8"/>
      <c r="L63" s="8"/>
      <c r="M63" s="8"/>
      <c r="N63" s="8"/>
    </row>
    <row r="64" spans="1:14" s="145" customFormat="1" ht="18" customHeight="1" x14ac:dyDescent="0.35">
      <c r="A64" s="17"/>
      <c r="B64" s="269" t="s">
        <v>553</v>
      </c>
      <c r="C64" s="224"/>
      <c r="D64" s="283"/>
      <c r="E64" s="36"/>
      <c r="F64" s="283"/>
      <c r="G64" s="43"/>
      <c r="H64" s="283"/>
      <c r="I64" s="43"/>
      <c r="J64" s="31"/>
      <c r="K64" s="8"/>
      <c r="L64" s="8"/>
      <c r="M64" s="8"/>
      <c r="N64" s="8"/>
    </row>
    <row r="65" spans="1:14" s="113" customFormat="1" ht="10" customHeight="1" x14ac:dyDescent="0.35">
      <c r="A65" s="17"/>
      <c r="B65" s="270"/>
      <c r="C65" s="19"/>
      <c r="D65" s="283"/>
      <c r="E65" s="30"/>
      <c r="F65" s="283"/>
      <c r="G65" s="115"/>
      <c r="H65" s="283"/>
      <c r="I65" s="115"/>
      <c r="J65" s="31"/>
      <c r="K65" s="8"/>
      <c r="L65" s="8"/>
      <c r="M65" s="8"/>
      <c r="N65" s="8"/>
    </row>
    <row r="66" spans="1:14" s="113" customFormat="1" ht="18" customHeight="1" x14ac:dyDescent="0.35">
      <c r="A66" s="17"/>
      <c r="B66" s="269" t="s">
        <v>551</v>
      </c>
      <c r="C66" s="224"/>
      <c r="D66" s="283" t="s">
        <v>554</v>
      </c>
      <c r="E66" s="119"/>
      <c r="F66" s="341" t="s">
        <v>556</v>
      </c>
      <c r="G66" s="343"/>
      <c r="H66" s="341" t="s">
        <v>557</v>
      </c>
      <c r="I66" s="343"/>
      <c r="J66" s="31"/>
      <c r="K66" s="8"/>
      <c r="L66" s="8"/>
      <c r="M66" s="8"/>
      <c r="N66" s="8"/>
    </row>
    <row r="67" spans="1:14" s="113" customFormat="1" ht="18" customHeight="1" x14ac:dyDescent="0.35">
      <c r="A67" s="17"/>
      <c r="B67" s="269" t="s">
        <v>552</v>
      </c>
      <c r="C67" s="224"/>
      <c r="D67" s="283" t="s">
        <v>555</v>
      </c>
      <c r="E67" s="119"/>
      <c r="F67" s="342"/>
      <c r="G67" s="344"/>
      <c r="H67" s="342"/>
      <c r="I67" s="344"/>
      <c r="J67" s="31"/>
      <c r="K67" s="8"/>
      <c r="L67" s="8"/>
      <c r="M67" s="8"/>
      <c r="N67" s="8"/>
    </row>
    <row r="68" spans="1:14" s="145" customFormat="1" ht="18" customHeight="1" x14ac:dyDescent="0.35">
      <c r="A68" s="17"/>
      <c r="B68" s="269" t="s">
        <v>553</v>
      </c>
      <c r="C68" s="224"/>
      <c r="D68" s="283"/>
      <c r="E68" s="122"/>
      <c r="F68" s="283"/>
      <c r="G68" s="43"/>
      <c r="H68" s="283"/>
      <c r="I68" s="43"/>
      <c r="J68" s="31"/>
      <c r="K68" s="8"/>
      <c r="L68" s="8"/>
      <c r="M68" s="8"/>
      <c r="N68" s="8"/>
    </row>
    <row r="69" spans="1:14" s="113" customFormat="1" ht="10" customHeight="1" x14ac:dyDescent="0.35">
      <c r="A69" s="17"/>
      <c r="B69" s="270"/>
      <c r="C69" s="19"/>
      <c r="D69" s="283"/>
      <c r="E69" s="156"/>
      <c r="F69" s="283"/>
      <c r="G69" s="115"/>
      <c r="H69" s="283"/>
      <c r="I69" s="115"/>
      <c r="J69" s="31"/>
      <c r="K69" s="8"/>
      <c r="L69" s="8"/>
      <c r="M69" s="8"/>
      <c r="N69" s="8"/>
    </row>
    <row r="70" spans="1:14" s="113" customFormat="1" ht="18" customHeight="1" x14ac:dyDescent="0.35">
      <c r="A70" s="17"/>
      <c r="B70" s="269" t="s">
        <v>551</v>
      </c>
      <c r="C70" s="224"/>
      <c r="D70" s="283" t="s">
        <v>554</v>
      </c>
      <c r="E70" s="119"/>
      <c r="F70" s="341" t="s">
        <v>556</v>
      </c>
      <c r="G70" s="343"/>
      <c r="H70" s="341" t="s">
        <v>557</v>
      </c>
      <c r="I70" s="343"/>
      <c r="J70" s="31"/>
      <c r="K70" s="8"/>
      <c r="L70" s="8"/>
      <c r="M70" s="8"/>
      <c r="N70" s="8"/>
    </row>
    <row r="71" spans="1:14" s="113" customFormat="1" ht="18" customHeight="1" x14ac:dyDescent="0.35">
      <c r="A71" s="17"/>
      <c r="B71" s="269" t="s">
        <v>552</v>
      </c>
      <c r="C71" s="224"/>
      <c r="D71" s="283" t="s">
        <v>555</v>
      </c>
      <c r="E71" s="119"/>
      <c r="F71" s="342"/>
      <c r="G71" s="344"/>
      <c r="H71" s="342"/>
      <c r="I71" s="344"/>
      <c r="J71" s="31"/>
      <c r="K71" s="8"/>
      <c r="L71" s="8"/>
      <c r="M71" s="8"/>
      <c r="N71" s="8"/>
    </row>
    <row r="72" spans="1:14" s="145" customFormat="1" ht="18" customHeight="1" x14ac:dyDescent="0.35">
      <c r="A72" s="17"/>
      <c r="B72" s="269" t="s">
        <v>553</v>
      </c>
      <c r="C72" s="224"/>
      <c r="D72" s="283"/>
      <c r="E72" s="36"/>
      <c r="F72" s="283"/>
      <c r="G72" s="43"/>
      <c r="H72" s="283"/>
      <c r="I72" s="43"/>
      <c r="J72" s="31"/>
      <c r="K72" s="8"/>
      <c r="L72" s="8"/>
      <c r="M72" s="8"/>
      <c r="N72" s="8"/>
    </row>
    <row r="73" spans="1:14" s="113" customFormat="1" ht="10" customHeight="1" x14ac:dyDescent="0.35">
      <c r="A73" s="17"/>
      <c r="B73" s="270"/>
      <c r="C73" s="19"/>
      <c r="D73" s="283"/>
      <c r="E73" s="30"/>
      <c r="F73" s="283"/>
      <c r="G73" s="115"/>
      <c r="H73" s="283"/>
      <c r="I73" s="115"/>
      <c r="J73" s="31"/>
      <c r="K73" s="8"/>
      <c r="L73" s="8"/>
      <c r="M73" s="8"/>
      <c r="N73" s="8"/>
    </row>
    <row r="74" spans="1:14" s="113" customFormat="1" ht="18" customHeight="1" x14ac:dyDescent="0.35">
      <c r="A74" s="17"/>
      <c r="B74" s="269" t="s">
        <v>551</v>
      </c>
      <c r="C74" s="224"/>
      <c r="D74" s="283" t="s">
        <v>554</v>
      </c>
      <c r="E74" s="119"/>
      <c r="F74" s="341" t="s">
        <v>556</v>
      </c>
      <c r="G74" s="343"/>
      <c r="H74" s="341" t="s">
        <v>557</v>
      </c>
      <c r="I74" s="343"/>
      <c r="J74" s="31"/>
      <c r="K74" s="8"/>
      <c r="L74" s="8"/>
      <c r="M74" s="8"/>
      <c r="N74" s="8"/>
    </row>
    <row r="75" spans="1:14" s="113" customFormat="1" ht="18" customHeight="1" x14ac:dyDescent="0.35">
      <c r="A75" s="17"/>
      <c r="B75" s="269" t="s">
        <v>552</v>
      </c>
      <c r="C75" s="224"/>
      <c r="D75" s="283" t="s">
        <v>555</v>
      </c>
      <c r="E75" s="119"/>
      <c r="F75" s="342"/>
      <c r="G75" s="344"/>
      <c r="H75" s="342"/>
      <c r="I75" s="344"/>
      <c r="J75" s="31"/>
      <c r="K75" s="8"/>
      <c r="L75" s="8"/>
      <c r="M75" s="8"/>
      <c r="N75" s="8"/>
    </row>
    <row r="76" spans="1:14" s="145" customFormat="1" ht="18" customHeight="1" x14ac:dyDescent="0.35">
      <c r="A76" s="17"/>
      <c r="B76" s="269" t="s">
        <v>553</v>
      </c>
      <c r="C76" s="224"/>
      <c r="D76" s="283"/>
      <c r="E76" s="36"/>
      <c r="F76" s="283"/>
      <c r="G76" s="43"/>
      <c r="H76" s="283"/>
      <c r="I76" s="43"/>
      <c r="J76" s="31"/>
      <c r="K76" s="8"/>
      <c r="L76" s="8"/>
      <c r="M76" s="8"/>
      <c r="N76" s="8"/>
    </row>
    <row r="77" spans="1:14" s="113" customFormat="1" ht="10" customHeight="1" x14ac:dyDescent="0.35">
      <c r="A77" s="17"/>
      <c r="B77" s="270"/>
      <c r="C77" s="19"/>
      <c r="D77" s="283"/>
      <c r="E77" s="30"/>
      <c r="F77" s="283"/>
      <c r="G77" s="115"/>
      <c r="H77" s="283"/>
      <c r="I77" s="115"/>
      <c r="J77" s="31"/>
      <c r="K77" s="8"/>
      <c r="L77" s="8"/>
      <c r="M77" s="8"/>
      <c r="N77" s="8"/>
    </row>
    <row r="78" spans="1:14" s="113" customFormat="1" ht="18" customHeight="1" x14ac:dyDescent="0.35">
      <c r="A78" s="17"/>
      <c r="B78" s="269" t="s">
        <v>551</v>
      </c>
      <c r="C78" s="224"/>
      <c r="D78" s="283" t="s">
        <v>554</v>
      </c>
      <c r="E78" s="119"/>
      <c r="F78" s="341" t="s">
        <v>556</v>
      </c>
      <c r="G78" s="343"/>
      <c r="H78" s="341" t="s">
        <v>557</v>
      </c>
      <c r="I78" s="343"/>
      <c r="J78" s="31"/>
      <c r="K78" s="8"/>
      <c r="L78" s="8"/>
      <c r="M78" s="8"/>
      <c r="N78" s="8"/>
    </row>
    <row r="79" spans="1:14" s="113" customFormat="1" ht="18" customHeight="1" x14ac:dyDescent="0.35">
      <c r="A79" s="17"/>
      <c r="B79" s="269" t="s">
        <v>552</v>
      </c>
      <c r="C79" s="224"/>
      <c r="D79" s="283" t="s">
        <v>555</v>
      </c>
      <c r="E79" s="119"/>
      <c r="F79" s="342"/>
      <c r="G79" s="344"/>
      <c r="H79" s="342"/>
      <c r="I79" s="344"/>
      <c r="J79" s="31"/>
      <c r="K79" s="8"/>
      <c r="L79" s="8"/>
      <c r="M79" s="8"/>
      <c r="N79" s="8"/>
    </row>
    <row r="80" spans="1:14" s="145" customFormat="1" ht="18" customHeight="1" x14ac:dyDescent="0.35">
      <c r="A80" s="17"/>
      <c r="B80" s="269" t="s">
        <v>553</v>
      </c>
      <c r="C80" s="224"/>
      <c r="D80" s="146"/>
      <c r="E80" s="36"/>
      <c r="F80" s="146"/>
      <c r="G80" s="43"/>
      <c r="H80" s="146"/>
      <c r="I80" s="43"/>
      <c r="J80" s="31"/>
      <c r="K80" s="8"/>
      <c r="L80" s="8"/>
      <c r="M80" s="8"/>
      <c r="N80" s="8"/>
    </row>
    <row r="81" spans="1:14" s="113" customFormat="1" ht="10" customHeight="1" x14ac:dyDescent="0.35">
      <c r="A81" s="17"/>
      <c r="B81" s="18"/>
      <c r="C81" s="19"/>
      <c r="D81" s="115"/>
      <c r="E81" s="30"/>
      <c r="F81" s="115"/>
      <c r="G81" s="115"/>
      <c r="H81" s="115"/>
      <c r="I81" s="115"/>
      <c r="J81" s="31"/>
      <c r="K81" s="8"/>
      <c r="L81" s="8"/>
      <c r="M81" s="8"/>
      <c r="N81" s="8"/>
    </row>
    <row r="82" spans="1:14" s="113" customFormat="1" ht="18" customHeight="1" x14ac:dyDescent="0.35">
      <c r="A82" s="17"/>
      <c r="B82" s="109"/>
      <c r="C82" s="112"/>
      <c r="D82" s="115"/>
      <c r="E82" s="36"/>
      <c r="F82" s="38" t="s">
        <v>559</v>
      </c>
      <c r="G82" s="41">
        <f>SUM(G6+G10+G14+G18+G22+G26+G30+G34+G38+G42+G46+G50+G54+G58+G62+G66+G70+G74+G78)</f>
        <v>0</v>
      </c>
      <c r="H82" s="115"/>
      <c r="I82" s="37"/>
      <c r="J82" s="31"/>
      <c r="K82" s="8"/>
      <c r="L82" s="8"/>
      <c r="M82" s="8"/>
      <c r="N82" s="8"/>
    </row>
    <row r="83" spans="1:14" s="113" customFormat="1" ht="10" customHeight="1" x14ac:dyDescent="0.35">
      <c r="A83" s="22"/>
      <c r="B83" s="32"/>
      <c r="C83" s="32"/>
      <c r="D83" s="33"/>
      <c r="E83" s="34"/>
      <c r="F83" s="33"/>
      <c r="G83" s="33"/>
      <c r="H83" s="33"/>
      <c r="I83" s="33"/>
      <c r="J83" s="35"/>
      <c r="K83" s="8"/>
      <c r="L83" s="8"/>
      <c r="M83" s="8"/>
      <c r="N83" s="8"/>
    </row>
    <row r="84" spans="1:14" s="113" customFormat="1" ht="10" customHeight="1" x14ac:dyDescent="0.35">
      <c r="A84" s="8"/>
      <c r="B84" s="8"/>
      <c r="C84" s="8"/>
      <c r="D84" s="26"/>
      <c r="F84" s="26"/>
      <c r="G84" s="26"/>
      <c r="H84" s="26"/>
      <c r="I84" s="26"/>
      <c r="J84" s="8"/>
      <c r="K84" s="8"/>
      <c r="L84" s="8"/>
      <c r="M84" s="8"/>
      <c r="N84" s="8"/>
    </row>
    <row r="85" spans="1:14" ht="10" customHeight="1" x14ac:dyDescent="0.35">
      <c r="A85" s="14"/>
      <c r="B85" s="15"/>
      <c r="C85" s="15"/>
      <c r="D85" s="27"/>
      <c r="E85" s="28"/>
      <c r="F85" s="27"/>
      <c r="G85" s="27"/>
      <c r="H85" s="27"/>
      <c r="I85" s="27"/>
      <c r="J85" s="29"/>
    </row>
    <row r="86" spans="1:14" ht="18" customHeight="1" x14ac:dyDescent="0.35">
      <c r="A86" s="17"/>
      <c r="B86" s="340" t="s">
        <v>560</v>
      </c>
      <c r="C86" s="340"/>
      <c r="D86" s="340"/>
      <c r="E86" s="340"/>
      <c r="F86" s="340"/>
      <c r="G86" s="340"/>
      <c r="H86" s="340"/>
      <c r="I86" s="340"/>
      <c r="J86" s="31"/>
    </row>
    <row r="87" spans="1:14" ht="10" customHeight="1" x14ac:dyDescent="0.35">
      <c r="A87" s="17"/>
      <c r="B87" s="19"/>
      <c r="C87" s="19"/>
      <c r="D87" s="146"/>
      <c r="E87" s="30"/>
      <c r="F87" s="146"/>
      <c r="G87" s="146"/>
      <c r="H87" s="146"/>
      <c r="I87" s="146"/>
      <c r="J87" s="31"/>
    </row>
    <row r="88" spans="1:14" ht="28" customHeight="1" x14ac:dyDescent="0.35">
      <c r="A88" s="17"/>
      <c r="B88" s="336" t="s">
        <v>561</v>
      </c>
      <c r="C88" s="336"/>
      <c r="D88" s="336"/>
      <c r="E88" s="336"/>
      <c r="F88" s="336"/>
      <c r="G88" s="336"/>
      <c r="H88" s="336"/>
      <c r="I88" s="336"/>
      <c r="J88" s="31"/>
    </row>
    <row r="89" spans="1:14" ht="10" customHeight="1" x14ac:dyDescent="0.35">
      <c r="A89" s="17"/>
      <c r="B89" s="19"/>
      <c r="C89" s="19"/>
      <c r="D89" s="146"/>
      <c r="E89" s="30"/>
      <c r="F89" s="146"/>
      <c r="G89" s="146"/>
      <c r="H89" s="146"/>
      <c r="I89" s="146"/>
      <c r="J89" s="31"/>
    </row>
    <row r="90" spans="1:14" ht="95.15" customHeight="1" x14ac:dyDescent="0.35">
      <c r="A90" s="17"/>
      <c r="B90" s="337"/>
      <c r="C90" s="338"/>
      <c r="D90" s="338"/>
      <c r="E90" s="338"/>
      <c r="F90" s="338"/>
      <c r="G90" s="338"/>
      <c r="H90" s="338"/>
      <c r="I90" s="339"/>
      <c r="J90" s="31"/>
    </row>
    <row r="91" spans="1:14" ht="10" customHeight="1" x14ac:dyDescent="0.35">
      <c r="A91" s="22"/>
      <c r="B91" s="23"/>
      <c r="C91" s="23"/>
      <c r="D91" s="33"/>
      <c r="E91" s="34"/>
      <c r="F91" s="33"/>
      <c r="G91" s="33"/>
      <c r="H91" s="33"/>
      <c r="I91" s="33"/>
      <c r="J91" s="35"/>
    </row>
  </sheetData>
  <sheetProtection algorithmName="SHA-512" hashValue="XF0viAr9MTah7x4p4W4WRG/QgN5HmM98prtnzMJNnojpjD/jtk6kPlPXryz/gWC3pFM0gV/vOn14PId6BBympw==" saltValue="6MrplOIdwSBnYVq3uw8NgQ==" spinCount="100000" sheet="1" objects="1" scenarios="1"/>
  <mergeCells count="80">
    <mergeCell ref="F6:F7"/>
    <mergeCell ref="H6:H7"/>
    <mergeCell ref="G6:G7"/>
    <mergeCell ref="I6:I7"/>
    <mergeCell ref="F10:F11"/>
    <mergeCell ref="G10:G11"/>
    <mergeCell ref="H10:H11"/>
    <mergeCell ref="I10:I11"/>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I50:I51"/>
    <mergeCell ref="F50:F51"/>
    <mergeCell ref="G50:G51"/>
    <mergeCell ref="H50:H51"/>
    <mergeCell ref="I54:I55"/>
    <mergeCell ref="F78:F79"/>
    <mergeCell ref="G78:G79"/>
    <mergeCell ref="H78:H79"/>
    <mergeCell ref="I78:I79"/>
    <mergeCell ref="F66:F67"/>
    <mergeCell ref="G66:G67"/>
    <mergeCell ref="H66:H67"/>
    <mergeCell ref="I66:I67"/>
    <mergeCell ref="F70:F71"/>
    <mergeCell ref="G70:G71"/>
    <mergeCell ref="H70:H71"/>
    <mergeCell ref="I70:I71"/>
    <mergeCell ref="F54:F55"/>
    <mergeCell ref="G54:G55"/>
    <mergeCell ref="H54:H55"/>
    <mergeCell ref="B88:I88"/>
    <mergeCell ref="B90:I90"/>
    <mergeCell ref="B86:I86"/>
    <mergeCell ref="B4:I4"/>
    <mergeCell ref="F74:F75"/>
    <mergeCell ref="G74:G75"/>
    <mergeCell ref="H74:H75"/>
    <mergeCell ref="I74:I75"/>
    <mergeCell ref="F58:F59"/>
    <mergeCell ref="G58:G59"/>
    <mergeCell ref="H58:H59"/>
    <mergeCell ref="I58:I59"/>
    <mergeCell ref="F62:F63"/>
    <mergeCell ref="G62:G63"/>
    <mergeCell ref="H62:H63"/>
    <mergeCell ref="I62:I63"/>
  </mergeCells>
  <dataValidations count="1">
    <dataValidation type="list" allowBlank="1" showInputMessage="1" showErrorMessage="1" sqref="C8 C12 C16 C20 C24 C28 C32 C36 C40 C44 C48 C52 C56 C60 C64 C68 C72 C76 C80" xr:uid="{7A0D76AD-6A07-494A-82E4-040C07AC8F9B}">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Recertification application
Attendance of further training courses&amp;R&amp;G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300-000000000000}">
          <x14:formula1>
            <xm:f>Pers!$M$9</xm:f>
          </x14:formula1>
          <x14:formula2>
            <xm:f>Pers!$D$9</xm:f>
          </x14:formula2>
          <xm:sqref>E76 E64 E60 E68 E72 E56 E52 E48 E44 E40 E36 E32 E28 E24 E20 E16 E12 E80 E8</xm:sqref>
        </x14:dataValidation>
        <x14:dataValidation type="date" allowBlank="1" showInputMessage="1" showErrorMessage="1" error="Datum liegt ausserhalb der Rezertifizierungsperiode!" xr:uid="{1085D7B8-DD0A-4867-BEB4-75D9E9200014}">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4"/>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73.7265625" style="8" customWidth="1"/>
    <col min="4" max="4" width="6.7265625" style="26" customWidth="1"/>
    <col min="5" max="5" width="15.7265625" style="113" customWidth="1"/>
    <col min="6" max="6" width="10.7265625" style="26" customWidth="1"/>
    <col min="7" max="7" width="7.7265625" style="26" customWidth="1"/>
    <col min="8" max="8" width="10.7265625" style="26" customWidth="1"/>
    <col min="9" max="9" width="7.7265625" style="26" customWidth="1"/>
    <col min="10" max="10" width="1.7265625" style="8" customWidth="1"/>
    <col min="11" max="16384" width="11.453125" style="8"/>
  </cols>
  <sheetData>
    <row r="1" spans="1:14" s="113" customFormat="1" ht="10" customHeight="1" x14ac:dyDescent="0.35">
      <c r="A1" s="14"/>
      <c r="B1" s="15"/>
      <c r="C1" s="15"/>
      <c r="D1" s="27"/>
      <c r="E1" s="28"/>
      <c r="F1" s="27"/>
      <c r="G1" s="27"/>
      <c r="H1" s="27"/>
      <c r="I1" s="27"/>
      <c r="J1" s="29"/>
      <c r="K1" s="8"/>
      <c r="L1" s="8"/>
      <c r="M1" s="8"/>
      <c r="N1" s="8"/>
    </row>
    <row r="2" spans="1:14" s="113" customFormat="1" ht="18" customHeight="1" x14ac:dyDescent="0.35">
      <c r="A2" s="17"/>
      <c r="B2" s="18" t="s">
        <v>525</v>
      </c>
      <c r="C2" s="19"/>
      <c r="D2" s="115"/>
      <c r="E2" s="30"/>
      <c r="F2" s="115"/>
      <c r="G2" s="115"/>
      <c r="H2" s="115"/>
      <c r="I2" s="115"/>
      <c r="J2" s="31"/>
      <c r="K2" s="8"/>
      <c r="L2" s="8"/>
      <c r="M2" s="8"/>
      <c r="N2" s="8"/>
    </row>
    <row r="3" spans="1:14" s="113" customFormat="1" ht="10" customHeight="1" x14ac:dyDescent="0.35">
      <c r="A3" s="17"/>
      <c r="B3" s="18"/>
      <c r="C3" s="19"/>
      <c r="D3" s="115"/>
      <c r="E3" s="30"/>
      <c r="F3" s="115"/>
      <c r="G3" s="115"/>
      <c r="H3" s="115"/>
      <c r="I3" s="115"/>
      <c r="J3" s="31"/>
      <c r="K3" s="8"/>
      <c r="L3" s="8"/>
      <c r="M3" s="8"/>
      <c r="N3" s="8"/>
    </row>
    <row r="4" spans="1:14" s="113" customFormat="1" ht="40" customHeight="1" x14ac:dyDescent="0.35">
      <c r="A4" s="39"/>
      <c r="B4" s="313" t="s">
        <v>562</v>
      </c>
      <c r="C4" s="313"/>
      <c r="D4" s="313"/>
      <c r="E4" s="313"/>
      <c r="F4" s="313"/>
      <c r="G4" s="313"/>
      <c r="H4" s="313"/>
      <c r="I4" s="313"/>
      <c r="J4" s="31"/>
      <c r="K4" s="8"/>
      <c r="L4" s="8"/>
      <c r="M4" s="8"/>
      <c r="N4" s="8"/>
    </row>
    <row r="5" spans="1:14" s="113" customFormat="1" ht="12" customHeight="1" x14ac:dyDescent="0.35">
      <c r="A5" s="17"/>
      <c r="B5" s="18"/>
      <c r="C5" s="19"/>
      <c r="D5" s="115"/>
      <c r="E5" s="117" t="s">
        <v>558</v>
      </c>
      <c r="F5" s="115"/>
      <c r="G5" s="115"/>
      <c r="H5" s="115"/>
      <c r="I5" s="115"/>
      <c r="J5" s="31"/>
      <c r="K5" s="8"/>
      <c r="L5" s="8"/>
      <c r="M5" s="8"/>
      <c r="N5" s="8"/>
    </row>
    <row r="6" spans="1:14" s="113" customFormat="1" ht="18" customHeight="1" x14ac:dyDescent="0.35">
      <c r="A6" s="17"/>
      <c r="B6" s="109" t="s">
        <v>563</v>
      </c>
      <c r="C6" s="224"/>
      <c r="D6" s="115" t="s">
        <v>554</v>
      </c>
      <c r="E6" s="119"/>
      <c r="F6" s="345" t="s">
        <v>556</v>
      </c>
      <c r="G6" s="343"/>
      <c r="H6" s="341" t="s">
        <v>557</v>
      </c>
      <c r="I6" s="343"/>
      <c r="J6" s="31"/>
      <c r="K6" s="8"/>
      <c r="L6" s="8"/>
      <c r="M6" s="8"/>
      <c r="N6" s="8"/>
    </row>
    <row r="7" spans="1:14" s="113" customFormat="1" ht="18" customHeight="1" x14ac:dyDescent="0.35">
      <c r="A7" s="17"/>
      <c r="B7" s="109" t="s">
        <v>564</v>
      </c>
      <c r="C7" s="224"/>
      <c r="D7" s="115" t="s">
        <v>555</v>
      </c>
      <c r="E7" s="119"/>
      <c r="F7" s="346"/>
      <c r="G7" s="344"/>
      <c r="H7" s="342"/>
      <c r="I7" s="344"/>
      <c r="J7" s="31"/>
      <c r="K7" s="8"/>
      <c r="L7" s="8"/>
      <c r="M7" s="8"/>
      <c r="N7" s="8"/>
    </row>
    <row r="8" spans="1:14" s="145" customFormat="1" ht="18" customHeight="1" x14ac:dyDescent="0.35">
      <c r="A8" s="17"/>
      <c r="B8" s="144" t="s">
        <v>553</v>
      </c>
      <c r="C8" s="224"/>
      <c r="D8" s="146"/>
      <c r="E8" s="36"/>
      <c r="F8" s="146"/>
      <c r="G8" s="43"/>
      <c r="H8" s="283"/>
      <c r="I8" s="43"/>
      <c r="J8" s="31"/>
      <c r="K8" s="8"/>
      <c r="L8" s="8"/>
      <c r="M8" s="8"/>
      <c r="N8" s="8"/>
    </row>
    <row r="9" spans="1:14" s="113" customFormat="1" ht="10" customHeight="1" x14ac:dyDescent="0.35">
      <c r="A9" s="17"/>
      <c r="B9" s="18"/>
      <c r="C9" s="19"/>
      <c r="D9" s="115"/>
      <c r="E9" s="30"/>
      <c r="F9" s="115"/>
      <c r="G9" s="115"/>
      <c r="H9" s="283"/>
      <c r="I9" s="115"/>
      <c r="J9" s="31"/>
      <c r="K9" s="8"/>
      <c r="L9" s="8"/>
      <c r="M9" s="8"/>
      <c r="N9" s="8"/>
    </row>
    <row r="10" spans="1:14" s="113" customFormat="1" ht="18" customHeight="1" x14ac:dyDescent="0.35">
      <c r="A10" s="17"/>
      <c r="B10" s="109" t="s">
        <v>563</v>
      </c>
      <c r="C10" s="224"/>
      <c r="D10" s="115" t="s">
        <v>554</v>
      </c>
      <c r="E10" s="119"/>
      <c r="F10" s="345" t="s">
        <v>556</v>
      </c>
      <c r="G10" s="343"/>
      <c r="H10" s="341" t="s">
        <v>557</v>
      </c>
      <c r="I10" s="343"/>
      <c r="J10" s="31"/>
      <c r="K10" s="8"/>
      <c r="L10" s="8"/>
      <c r="M10" s="8"/>
      <c r="N10" s="8"/>
    </row>
    <row r="11" spans="1:14" s="113" customFormat="1" ht="18" customHeight="1" x14ac:dyDescent="0.35">
      <c r="A11" s="17"/>
      <c r="B11" s="109" t="s">
        <v>564</v>
      </c>
      <c r="C11" s="224"/>
      <c r="D11" s="115" t="s">
        <v>555</v>
      </c>
      <c r="E11" s="119"/>
      <c r="F11" s="346"/>
      <c r="G11" s="344"/>
      <c r="H11" s="342"/>
      <c r="I11" s="344"/>
      <c r="J11" s="31"/>
      <c r="K11" s="8"/>
      <c r="L11" s="8"/>
      <c r="M11" s="8"/>
      <c r="N11" s="8"/>
    </row>
    <row r="12" spans="1:14" s="145" customFormat="1" ht="18" customHeight="1" x14ac:dyDescent="0.35">
      <c r="A12" s="17"/>
      <c r="B12" s="144" t="s">
        <v>553</v>
      </c>
      <c r="C12" s="224"/>
      <c r="D12" s="146"/>
      <c r="E12" s="36"/>
      <c r="F12" s="146"/>
      <c r="G12" s="43"/>
      <c r="H12" s="283"/>
      <c r="I12" s="43"/>
      <c r="J12" s="31"/>
      <c r="K12" s="8"/>
      <c r="L12" s="8"/>
      <c r="M12" s="8"/>
      <c r="N12" s="8"/>
    </row>
    <row r="13" spans="1:14" s="113" customFormat="1" ht="10" customHeight="1" x14ac:dyDescent="0.35">
      <c r="A13" s="17"/>
      <c r="B13" s="18"/>
      <c r="C13" s="19"/>
      <c r="D13" s="115"/>
      <c r="E13" s="30"/>
      <c r="F13" s="115"/>
      <c r="G13" s="115"/>
      <c r="H13" s="283"/>
      <c r="I13" s="115"/>
      <c r="J13" s="31"/>
      <c r="K13" s="8"/>
      <c r="L13" s="8"/>
      <c r="M13" s="8"/>
      <c r="N13" s="8"/>
    </row>
    <row r="14" spans="1:14" s="113" customFormat="1" ht="18" customHeight="1" x14ac:dyDescent="0.35">
      <c r="A14" s="17"/>
      <c r="B14" s="109" t="s">
        <v>563</v>
      </c>
      <c r="C14" s="224"/>
      <c r="D14" s="115" t="s">
        <v>554</v>
      </c>
      <c r="E14" s="119"/>
      <c r="F14" s="345" t="s">
        <v>556</v>
      </c>
      <c r="G14" s="343"/>
      <c r="H14" s="341" t="s">
        <v>557</v>
      </c>
      <c r="I14" s="343"/>
      <c r="J14" s="31"/>
      <c r="K14" s="8"/>
      <c r="L14" s="8"/>
      <c r="M14" s="8"/>
      <c r="N14" s="8"/>
    </row>
    <row r="15" spans="1:14" s="113" customFormat="1" ht="18" customHeight="1" x14ac:dyDescent="0.35">
      <c r="A15" s="17"/>
      <c r="B15" s="109" t="s">
        <v>564</v>
      </c>
      <c r="C15" s="224"/>
      <c r="D15" s="115" t="s">
        <v>555</v>
      </c>
      <c r="E15" s="119"/>
      <c r="F15" s="346"/>
      <c r="G15" s="344"/>
      <c r="H15" s="342"/>
      <c r="I15" s="344"/>
      <c r="J15" s="31"/>
      <c r="K15" s="8"/>
      <c r="L15" s="8"/>
      <c r="M15" s="8"/>
      <c r="N15" s="8"/>
    </row>
    <row r="16" spans="1:14" s="145" customFormat="1" ht="18" customHeight="1" x14ac:dyDescent="0.35">
      <c r="A16" s="17"/>
      <c r="B16" s="144" t="s">
        <v>553</v>
      </c>
      <c r="C16" s="224"/>
      <c r="D16" s="146"/>
      <c r="E16" s="36"/>
      <c r="F16" s="146"/>
      <c r="G16" s="43"/>
      <c r="H16" s="283"/>
      <c r="I16" s="43"/>
      <c r="J16" s="31"/>
      <c r="K16" s="8"/>
      <c r="L16" s="8"/>
      <c r="M16" s="8"/>
      <c r="N16" s="8"/>
    </row>
    <row r="17" spans="1:14" s="113" customFormat="1" ht="10" customHeight="1" x14ac:dyDescent="0.35">
      <c r="A17" s="17"/>
      <c r="B17" s="18"/>
      <c r="C17" s="19"/>
      <c r="D17" s="115"/>
      <c r="E17" s="30"/>
      <c r="F17" s="115"/>
      <c r="G17" s="115"/>
      <c r="H17" s="283"/>
      <c r="I17" s="115"/>
      <c r="J17" s="31"/>
      <c r="K17" s="8"/>
      <c r="L17" s="8"/>
      <c r="M17" s="8"/>
      <c r="N17" s="8"/>
    </row>
    <row r="18" spans="1:14" s="113" customFormat="1" ht="18" customHeight="1" x14ac:dyDescent="0.35">
      <c r="A18" s="17"/>
      <c r="B18" s="109" t="s">
        <v>563</v>
      </c>
      <c r="C18" s="224"/>
      <c r="D18" s="115" t="s">
        <v>554</v>
      </c>
      <c r="E18" s="119"/>
      <c r="F18" s="345" t="s">
        <v>556</v>
      </c>
      <c r="G18" s="343"/>
      <c r="H18" s="341" t="s">
        <v>557</v>
      </c>
      <c r="I18" s="343"/>
      <c r="J18" s="31"/>
      <c r="K18" s="8"/>
      <c r="L18" s="8"/>
      <c r="M18" s="8"/>
      <c r="N18" s="8"/>
    </row>
    <row r="19" spans="1:14" s="113" customFormat="1" ht="18" customHeight="1" x14ac:dyDescent="0.35">
      <c r="A19" s="17"/>
      <c r="B19" s="109" t="s">
        <v>564</v>
      </c>
      <c r="C19" s="224"/>
      <c r="D19" s="115" t="s">
        <v>555</v>
      </c>
      <c r="E19" s="119"/>
      <c r="F19" s="346"/>
      <c r="G19" s="344"/>
      <c r="H19" s="342"/>
      <c r="I19" s="344"/>
      <c r="J19" s="31"/>
      <c r="K19" s="8"/>
      <c r="L19" s="8"/>
      <c r="M19" s="8"/>
      <c r="N19" s="8"/>
    </row>
    <row r="20" spans="1:14" s="145" customFormat="1" ht="18" customHeight="1" x14ac:dyDescent="0.35">
      <c r="A20" s="17"/>
      <c r="B20" s="144" t="s">
        <v>553</v>
      </c>
      <c r="C20" s="224"/>
      <c r="D20" s="146"/>
      <c r="E20" s="36"/>
      <c r="F20" s="146"/>
      <c r="G20" s="43"/>
      <c r="H20" s="283"/>
      <c r="I20" s="43"/>
      <c r="J20" s="31"/>
      <c r="K20" s="8"/>
      <c r="L20" s="8"/>
      <c r="M20" s="8"/>
      <c r="N20" s="8"/>
    </row>
    <row r="21" spans="1:14" s="113" customFormat="1" ht="10" customHeight="1" x14ac:dyDescent="0.35">
      <c r="A21" s="17"/>
      <c r="B21" s="18"/>
      <c r="C21" s="19"/>
      <c r="D21" s="115"/>
      <c r="E21" s="30"/>
      <c r="F21" s="115"/>
      <c r="G21" s="115"/>
      <c r="H21" s="283"/>
      <c r="I21" s="115"/>
      <c r="J21" s="31"/>
      <c r="K21" s="8"/>
      <c r="L21" s="8"/>
      <c r="M21" s="8"/>
      <c r="N21" s="8"/>
    </row>
    <row r="22" spans="1:14" s="113" customFormat="1" ht="18" customHeight="1" x14ac:dyDescent="0.35">
      <c r="A22" s="17"/>
      <c r="B22" s="109" t="s">
        <v>563</v>
      </c>
      <c r="C22" s="224"/>
      <c r="D22" s="115" t="s">
        <v>554</v>
      </c>
      <c r="E22" s="119"/>
      <c r="F22" s="345" t="s">
        <v>556</v>
      </c>
      <c r="G22" s="343"/>
      <c r="H22" s="341" t="s">
        <v>557</v>
      </c>
      <c r="I22" s="343"/>
      <c r="J22" s="31"/>
      <c r="K22" s="8"/>
      <c r="L22" s="8"/>
      <c r="M22" s="8"/>
      <c r="N22" s="8"/>
    </row>
    <row r="23" spans="1:14" s="113" customFormat="1" ht="18" customHeight="1" x14ac:dyDescent="0.35">
      <c r="A23" s="17"/>
      <c r="B23" s="109" t="s">
        <v>564</v>
      </c>
      <c r="C23" s="224"/>
      <c r="D23" s="115" t="s">
        <v>555</v>
      </c>
      <c r="E23" s="119"/>
      <c r="F23" s="346"/>
      <c r="G23" s="344"/>
      <c r="H23" s="342"/>
      <c r="I23" s="344"/>
      <c r="J23" s="31"/>
      <c r="K23" s="8"/>
      <c r="L23" s="8"/>
      <c r="M23" s="8"/>
      <c r="N23" s="8"/>
    </row>
    <row r="24" spans="1:14" s="145" customFormat="1" ht="18" customHeight="1" x14ac:dyDescent="0.35">
      <c r="A24" s="17"/>
      <c r="B24" s="144" t="s">
        <v>553</v>
      </c>
      <c r="C24" s="224"/>
      <c r="D24" s="146"/>
      <c r="E24" s="36"/>
      <c r="F24" s="146"/>
      <c r="G24" s="43"/>
      <c r="H24" s="283"/>
      <c r="I24" s="43"/>
      <c r="J24" s="31"/>
      <c r="K24" s="8"/>
      <c r="L24" s="8"/>
      <c r="M24" s="8"/>
      <c r="N24" s="8"/>
    </row>
    <row r="25" spans="1:14" s="113" customFormat="1" ht="10" customHeight="1" x14ac:dyDescent="0.35">
      <c r="A25" s="17"/>
      <c r="B25" s="18"/>
      <c r="C25" s="19"/>
      <c r="D25" s="115"/>
      <c r="E25" s="30"/>
      <c r="F25" s="115"/>
      <c r="G25" s="115"/>
      <c r="H25" s="283"/>
      <c r="I25" s="115"/>
      <c r="J25" s="31"/>
      <c r="K25" s="8"/>
      <c r="L25" s="8"/>
      <c r="M25" s="8"/>
      <c r="N25" s="8"/>
    </row>
    <row r="26" spans="1:14" s="113" customFormat="1" ht="18" customHeight="1" x14ac:dyDescent="0.35">
      <c r="A26" s="17"/>
      <c r="B26" s="109" t="s">
        <v>563</v>
      </c>
      <c r="C26" s="224"/>
      <c r="D26" s="115" t="s">
        <v>554</v>
      </c>
      <c r="E26" s="119"/>
      <c r="F26" s="345" t="s">
        <v>556</v>
      </c>
      <c r="G26" s="343"/>
      <c r="H26" s="341" t="s">
        <v>557</v>
      </c>
      <c r="I26" s="343"/>
      <c r="J26" s="31"/>
      <c r="K26" s="8"/>
      <c r="L26" s="8"/>
      <c r="M26" s="8"/>
      <c r="N26" s="8"/>
    </row>
    <row r="27" spans="1:14" s="113" customFormat="1" ht="18" customHeight="1" x14ac:dyDescent="0.35">
      <c r="A27" s="17"/>
      <c r="B27" s="109" t="s">
        <v>564</v>
      </c>
      <c r="C27" s="224"/>
      <c r="D27" s="115" t="s">
        <v>555</v>
      </c>
      <c r="E27" s="119"/>
      <c r="F27" s="346"/>
      <c r="G27" s="344"/>
      <c r="H27" s="342"/>
      <c r="I27" s="344"/>
      <c r="J27" s="31"/>
      <c r="K27" s="8"/>
      <c r="L27" s="8"/>
      <c r="M27" s="8"/>
      <c r="N27" s="8"/>
    </row>
    <row r="28" spans="1:14" s="145" customFormat="1" ht="18" customHeight="1" x14ac:dyDescent="0.35">
      <c r="A28" s="17"/>
      <c r="B28" s="144" t="s">
        <v>553</v>
      </c>
      <c r="C28" s="224"/>
      <c r="D28" s="146"/>
      <c r="E28" s="36"/>
      <c r="F28" s="146"/>
      <c r="G28" s="43"/>
      <c r="H28" s="283"/>
      <c r="I28" s="43"/>
      <c r="J28" s="31"/>
      <c r="K28" s="8"/>
      <c r="L28" s="8"/>
      <c r="M28" s="8"/>
      <c r="N28" s="8"/>
    </row>
    <row r="29" spans="1:14" s="113" customFormat="1" ht="10" customHeight="1" x14ac:dyDescent="0.35">
      <c r="A29" s="17"/>
      <c r="B29" s="18"/>
      <c r="C29" s="19"/>
      <c r="D29" s="115"/>
      <c r="E29" s="30"/>
      <c r="F29" s="115"/>
      <c r="G29" s="115"/>
      <c r="H29" s="283"/>
      <c r="I29" s="115"/>
      <c r="J29" s="31"/>
      <c r="K29" s="8"/>
      <c r="L29" s="8"/>
      <c r="M29" s="8"/>
      <c r="N29" s="8"/>
    </row>
    <row r="30" spans="1:14" s="113" customFormat="1" ht="18" customHeight="1" x14ac:dyDescent="0.35">
      <c r="A30" s="17"/>
      <c r="B30" s="109" t="s">
        <v>563</v>
      </c>
      <c r="C30" s="224"/>
      <c r="D30" s="115" t="s">
        <v>554</v>
      </c>
      <c r="E30" s="119"/>
      <c r="F30" s="345" t="s">
        <v>556</v>
      </c>
      <c r="G30" s="343"/>
      <c r="H30" s="341" t="s">
        <v>557</v>
      </c>
      <c r="I30" s="343"/>
      <c r="J30" s="31"/>
      <c r="K30" s="8"/>
      <c r="L30" s="8"/>
      <c r="M30" s="8"/>
      <c r="N30" s="8"/>
    </row>
    <row r="31" spans="1:14" s="113" customFormat="1" ht="18" customHeight="1" x14ac:dyDescent="0.35">
      <c r="A31" s="17"/>
      <c r="B31" s="109" t="s">
        <v>564</v>
      </c>
      <c r="C31" s="224"/>
      <c r="D31" s="115" t="s">
        <v>555</v>
      </c>
      <c r="E31" s="119"/>
      <c r="F31" s="346"/>
      <c r="G31" s="344"/>
      <c r="H31" s="342"/>
      <c r="I31" s="344"/>
      <c r="J31" s="31"/>
      <c r="K31" s="8"/>
      <c r="L31" s="8"/>
      <c r="M31" s="8"/>
      <c r="N31" s="8"/>
    </row>
    <row r="32" spans="1:14" s="145" customFormat="1" ht="18" customHeight="1" x14ac:dyDescent="0.35">
      <c r="A32" s="17"/>
      <c r="B32" s="144" t="s">
        <v>553</v>
      </c>
      <c r="C32" s="224"/>
      <c r="D32" s="146"/>
      <c r="E32" s="36"/>
      <c r="F32" s="146"/>
      <c r="G32" s="43"/>
      <c r="H32" s="283"/>
      <c r="I32" s="43"/>
      <c r="J32" s="31"/>
      <c r="K32" s="8"/>
      <c r="L32" s="8"/>
      <c r="M32" s="8"/>
      <c r="N32" s="8"/>
    </row>
    <row r="33" spans="1:14" s="113" customFormat="1" ht="10" customHeight="1" x14ac:dyDescent="0.35">
      <c r="A33" s="17"/>
      <c r="B33" s="18"/>
      <c r="C33" s="19"/>
      <c r="D33" s="115"/>
      <c r="E33" s="30"/>
      <c r="F33" s="115"/>
      <c r="G33" s="115"/>
      <c r="H33" s="283"/>
      <c r="I33" s="115"/>
      <c r="J33" s="31"/>
      <c r="K33" s="8"/>
      <c r="L33" s="8"/>
      <c r="M33" s="8"/>
      <c r="N33" s="8"/>
    </row>
    <row r="34" spans="1:14" s="113" customFormat="1" ht="18" customHeight="1" x14ac:dyDescent="0.35">
      <c r="A34" s="17"/>
      <c r="B34" s="109" t="s">
        <v>563</v>
      </c>
      <c r="C34" s="224"/>
      <c r="D34" s="115" t="s">
        <v>554</v>
      </c>
      <c r="E34" s="119"/>
      <c r="F34" s="345" t="s">
        <v>556</v>
      </c>
      <c r="G34" s="343"/>
      <c r="H34" s="341" t="s">
        <v>557</v>
      </c>
      <c r="I34" s="343"/>
      <c r="J34" s="31"/>
      <c r="K34" s="8"/>
      <c r="L34" s="8"/>
      <c r="M34" s="8"/>
      <c r="N34" s="8"/>
    </row>
    <row r="35" spans="1:14" s="113" customFormat="1" ht="18" customHeight="1" x14ac:dyDescent="0.35">
      <c r="A35" s="17"/>
      <c r="B35" s="109" t="s">
        <v>564</v>
      </c>
      <c r="C35" s="224"/>
      <c r="D35" s="115" t="s">
        <v>555</v>
      </c>
      <c r="E35" s="119"/>
      <c r="F35" s="346"/>
      <c r="G35" s="344"/>
      <c r="H35" s="342"/>
      <c r="I35" s="344"/>
      <c r="J35" s="31"/>
      <c r="K35" s="8"/>
      <c r="L35" s="8"/>
      <c r="M35" s="8"/>
      <c r="N35" s="8"/>
    </row>
    <row r="36" spans="1:14" s="145" customFormat="1" ht="18" customHeight="1" x14ac:dyDescent="0.35">
      <c r="A36" s="17"/>
      <c r="B36" s="144" t="s">
        <v>553</v>
      </c>
      <c r="C36" s="224"/>
      <c r="D36" s="146"/>
      <c r="E36" s="36"/>
      <c r="F36" s="146"/>
      <c r="G36" s="43"/>
      <c r="H36" s="283"/>
      <c r="I36" s="43"/>
      <c r="J36" s="31"/>
      <c r="K36" s="8"/>
      <c r="L36" s="8"/>
      <c r="M36" s="8"/>
      <c r="N36" s="8"/>
    </row>
    <row r="37" spans="1:14" s="113" customFormat="1" ht="10" customHeight="1" x14ac:dyDescent="0.35">
      <c r="A37" s="17"/>
      <c r="B37" s="18"/>
      <c r="C37" s="19"/>
      <c r="D37" s="115"/>
      <c r="E37" s="30"/>
      <c r="F37" s="115"/>
      <c r="G37" s="115"/>
      <c r="H37" s="283"/>
      <c r="I37" s="115"/>
      <c r="J37" s="31"/>
      <c r="K37" s="8"/>
      <c r="L37" s="8"/>
      <c r="M37" s="8"/>
      <c r="N37" s="8"/>
    </row>
    <row r="38" spans="1:14" s="113" customFormat="1" ht="18" customHeight="1" x14ac:dyDescent="0.35">
      <c r="A38" s="17"/>
      <c r="B38" s="109" t="s">
        <v>563</v>
      </c>
      <c r="C38" s="224"/>
      <c r="D38" s="115" t="s">
        <v>554</v>
      </c>
      <c r="E38" s="119"/>
      <c r="F38" s="345" t="s">
        <v>556</v>
      </c>
      <c r="G38" s="343"/>
      <c r="H38" s="341" t="s">
        <v>557</v>
      </c>
      <c r="I38" s="343"/>
      <c r="J38" s="31"/>
      <c r="K38" s="8"/>
      <c r="L38" s="8"/>
      <c r="M38" s="8"/>
      <c r="N38" s="8"/>
    </row>
    <row r="39" spans="1:14" s="113" customFormat="1" ht="18" customHeight="1" x14ac:dyDescent="0.35">
      <c r="A39" s="17"/>
      <c r="B39" s="109" t="s">
        <v>564</v>
      </c>
      <c r="C39" s="224"/>
      <c r="D39" s="115" t="s">
        <v>555</v>
      </c>
      <c r="E39" s="119"/>
      <c r="F39" s="346"/>
      <c r="G39" s="344"/>
      <c r="H39" s="342"/>
      <c r="I39" s="344"/>
      <c r="J39" s="31"/>
      <c r="K39" s="8"/>
      <c r="L39" s="8"/>
      <c r="M39" s="8"/>
      <c r="N39" s="8"/>
    </row>
    <row r="40" spans="1:14" s="145" customFormat="1" ht="18" customHeight="1" x14ac:dyDescent="0.35">
      <c r="A40" s="17"/>
      <c r="B40" s="144" t="s">
        <v>553</v>
      </c>
      <c r="C40" s="224"/>
      <c r="D40" s="146"/>
      <c r="E40" s="36"/>
      <c r="F40" s="146"/>
      <c r="G40" s="43"/>
      <c r="H40" s="283"/>
      <c r="I40" s="43"/>
      <c r="J40" s="31"/>
      <c r="K40" s="8"/>
      <c r="L40" s="8"/>
      <c r="M40" s="8"/>
      <c r="N40" s="8"/>
    </row>
    <row r="41" spans="1:14" s="113" customFormat="1" ht="10" customHeight="1" x14ac:dyDescent="0.35">
      <c r="A41" s="17"/>
      <c r="B41" s="18"/>
      <c r="C41" s="19"/>
      <c r="D41" s="115"/>
      <c r="E41" s="30"/>
      <c r="F41" s="115"/>
      <c r="G41" s="115"/>
      <c r="H41" s="283"/>
      <c r="I41" s="115"/>
      <c r="J41" s="31"/>
      <c r="K41" s="8"/>
      <c r="L41" s="8"/>
      <c r="M41" s="8"/>
      <c r="N41" s="8"/>
    </row>
    <row r="42" spans="1:14" s="113" customFormat="1" ht="18" customHeight="1" x14ac:dyDescent="0.35">
      <c r="A42" s="17"/>
      <c r="B42" s="109" t="s">
        <v>563</v>
      </c>
      <c r="C42" s="224"/>
      <c r="D42" s="115" t="s">
        <v>554</v>
      </c>
      <c r="E42" s="119"/>
      <c r="F42" s="345" t="s">
        <v>556</v>
      </c>
      <c r="G42" s="343"/>
      <c r="H42" s="341" t="s">
        <v>557</v>
      </c>
      <c r="I42" s="343"/>
      <c r="J42" s="31"/>
      <c r="K42" s="8"/>
      <c r="L42" s="8"/>
      <c r="M42" s="8"/>
      <c r="N42" s="8"/>
    </row>
    <row r="43" spans="1:14" s="113" customFormat="1" ht="18" customHeight="1" x14ac:dyDescent="0.35">
      <c r="A43" s="17"/>
      <c r="B43" s="109" t="s">
        <v>564</v>
      </c>
      <c r="C43" s="224"/>
      <c r="D43" s="115" t="s">
        <v>555</v>
      </c>
      <c r="E43" s="119"/>
      <c r="F43" s="346"/>
      <c r="G43" s="344"/>
      <c r="H43" s="342"/>
      <c r="I43" s="344"/>
      <c r="J43" s="31"/>
      <c r="K43" s="8"/>
      <c r="L43" s="8"/>
      <c r="M43" s="8"/>
      <c r="N43" s="8"/>
    </row>
    <row r="44" spans="1:14" s="145" customFormat="1" ht="18" customHeight="1" x14ac:dyDescent="0.35">
      <c r="A44" s="17"/>
      <c r="B44" s="144" t="s">
        <v>553</v>
      </c>
      <c r="C44" s="224"/>
      <c r="D44" s="146"/>
      <c r="E44" s="36"/>
      <c r="F44" s="146"/>
      <c r="G44" s="43"/>
      <c r="H44" s="283"/>
      <c r="I44" s="43"/>
      <c r="J44" s="31"/>
      <c r="K44" s="8"/>
      <c r="L44" s="8"/>
      <c r="M44" s="8"/>
      <c r="N44" s="8"/>
    </row>
    <row r="45" spans="1:14" s="113" customFormat="1" ht="10" customHeight="1" x14ac:dyDescent="0.35">
      <c r="A45" s="17"/>
      <c r="B45" s="18"/>
      <c r="C45" s="19"/>
      <c r="D45" s="115"/>
      <c r="E45" s="30"/>
      <c r="F45" s="115"/>
      <c r="G45" s="115"/>
      <c r="H45" s="283"/>
      <c r="I45" s="115"/>
      <c r="J45" s="31"/>
      <c r="K45" s="8"/>
      <c r="L45" s="8"/>
      <c r="M45" s="8"/>
      <c r="N45" s="8"/>
    </row>
    <row r="46" spans="1:14" s="113" customFormat="1" ht="18" customHeight="1" x14ac:dyDescent="0.35">
      <c r="A46" s="17"/>
      <c r="B46" s="109" t="s">
        <v>563</v>
      </c>
      <c r="C46" s="224"/>
      <c r="D46" s="115" t="s">
        <v>554</v>
      </c>
      <c r="E46" s="119"/>
      <c r="F46" s="345" t="s">
        <v>556</v>
      </c>
      <c r="G46" s="343"/>
      <c r="H46" s="341" t="s">
        <v>557</v>
      </c>
      <c r="I46" s="343"/>
      <c r="J46" s="31"/>
      <c r="K46" s="8"/>
      <c r="L46" s="8"/>
      <c r="M46" s="8"/>
      <c r="N46" s="8"/>
    </row>
    <row r="47" spans="1:14" s="113" customFormat="1" ht="18" customHeight="1" x14ac:dyDescent="0.35">
      <c r="A47" s="17"/>
      <c r="B47" s="109" t="s">
        <v>564</v>
      </c>
      <c r="C47" s="224"/>
      <c r="D47" s="115" t="s">
        <v>555</v>
      </c>
      <c r="E47" s="119"/>
      <c r="F47" s="346"/>
      <c r="G47" s="344"/>
      <c r="H47" s="342"/>
      <c r="I47" s="344"/>
      <c r="J47" s="31"/>
      <c r="K47" s="8"/>
      <c r="L47" s="8"/>
      <c r="M47" s="8"/>
      <c r="N47" s="8"/>
    </row>
    <row r="48" spans="1:14" s="145" customFormat="1" ht="18" customHeight="1" x14ac:dyDescent="0.35">
      <c r="A48" s="17"/>
      <c r="B48" s="144" t="s">
        <v>553</v>
      </c>
      <c r="C48" s="224"/>
      <c r="D48" s="146"/>
      <c r="E48" s="36"/>
      <c r="F48" s="146"/>
      <c r="G48" s="43"/>
      <c r="H48" s="283"/>
      <c r="I48" s="43"/>
      <c r="J48" s="31"/>
      <c r="K48" s="8"/>
      <c r="L48" s="8"/>
      <c r="M48" s="8"/>
      <c r="N48" s="8"/>
    </row>
    <row r="49" spans="1:14" s="113" customFormat="1" ht="10" customHeight="1" x14ac:dyDescent="0.35">
      <c r="A49" s="17"/>
      <c r="B49" s="18"/>
      <c r="C49" s="19"/>
      <c r="D49" s="115"/>
      <c r="E49" s="30"/>
      <c r="F49" s="115"/>
      <c r="G49" s="115"/>
      <c r="H49" s="283"/>
      <c r="I49" s="115"/>
      <c r="J49" s="31"/>
      <c r="K49" s="8"/>
      <c r="L49" s="8"/>
      <c r="M49" s="8"/>
      <c r="N49" s="8"/>
    </row>
    <row r="50" spans="1:14" s="113" customFormat="1" ht="18" customHeight="1" x14ac:dyDescent="0.35">
      <c r="A50" s="17"/>
      <c r="B50" s="109" t="s">
        <v>563</v>
      </c>
      <c r="C50" s="224"/>
      <c r="D50" s="115" t="s">
        <v>554</v>
      </c>
      <c r="E50" s="119"/>
      <c r="F50" s="345" t="s">
        <v>556</v>
      </c>
      <c r="G50" s="343"/>
      <c r="H50" s="341" t="s">
        <v>557</v>
      </c>
      <c r="I50" s="343"/>
      <c r="J50" s="31"/>
      <c r="K50" s="8"/>
      <c r="L50" s="8"/>
      <c r="M50" s="8"/>
      <c r="N50" s="8"/>
    </row>
    <row r="51" spans="1:14" s="113" customFormat="1" ht="18" customHeight="1" x14ac:dyDescent="0.35">
      <c r="A51" s="17"/>
      <c r="B51" s="109" t="s">
        <v>564</v>
      </c>
      <c r="C51" s="224"/>
      <c r="D51" s="115" t="s">
        <v>555</v>
      </c>
      <c r="E51" s="119"/>
      <c r="F51" s="346"/>
      <c r="G51" s="344"/>
      <c r="H51" s="342"/>
      <c r="I51" s="344"/>
      <c r="J51" s="31"/>
      <c r="K51" s="8"/>
      <c r="L51" s="8"/>
      <c r="M51" s="8"/>
      <c r="N51" s="8"/>
    </row>
    <row r="52" spans="1:14" s="145" customFormat="1" ht="18" customHeight="1" x14ac:dyDescent="0.35">
      <c r="A52" s="17"/>
      <c r="B52" s="144" t="s">
        <v>553</v>
      </c>
      <c r="C52" s="224"/>
      <c r="D52" s="146"/>
      <c r="E52" s="36"/>
      <c r="F52" s="146"/>
      <c r="G52" s="43"/>
      <c r="H52" s="283"/>
      <c r="I52" s="43"/>
      <c r="J52" s="31"/>
      <c r="K52" s="8"/>
      <c r="L52" s="8"/>
      <c r="M52" s="8"/>
      <c r="N52" s="8"/>
    </row>
    <row r="53" spans="1:14" s="113" customFormat="1" ht="10" customHeight="1" x14ac:dyDescent="0.35">
      <c r="A53" s="17"/>
      <c r="B53" s="18"/>
      <c r="C53" s="19"/>
      <c r="D53" s="115"/>
      <c r="E53" s="30"/>
      <c r="F53" s="115"/>
      <c r="G53" s="115"/>
      <c r="H53" s="283"/>
      <c r="I53" s="115"/>
      <c r="J53" s="31"/>
      <c r="K53" s="8"/>
      <c r="L53" s="8"/>
      <c r="M53" s="8"/>
      <c r="N53" s="8"/>
    </row>
    <row r="54" spans="1:14" s="113" customFormat="1" ht="18" customHeight="1" x14ac:dyDescent="0.35">
      <c r="A54" s="17"/>
      <c r="B54" s="109" t="s">
        <v>563</v>
      </c>
      <c r="C54" s="224"/>
      <c r="D54" s="115" t="s">
        <v>554</v>
      </c>
      <c r="E54" s="119"/>
      <c r="F54" s="345" t="s">
        <v>556</v>
      </c>
      <c r="G54" s="343"/>
      <c r="H54" s="341" t="s">
        <v>557</v>
      </c>
      <c r="I54" s="343"/>
      <c r="J54" s="31"/>
      <c r="K54" s="8"/>
      <c r="L54" s="8"/>
      <c r="M54" s="8"/>
      <c r="N54" s="8"/>
    </row>
    <row r="55" spans="1:14" s="113" customFormat="1" ht="18" customHeight="1" x14ac:dyDescent="0.35">
      <c r="A55" s="17"/>
      <c r="B55" s="109" t="s">
        <v>564</v>
      </c>
      <c r="C55" s="224"/>
      <c r="D55" s="115" t="s">
        <v>555</v>
      </c>
      <c r="E55" s="119"/>
      <c r="F55" s="346"/>
      <c r="G55" s="344"/>
      <c r="H55" s="342"/>
      <c r="I55" s="344"/>
      <c r="J55" s="31"/>
      <c r="K55" s="8"/>
      <c r="L55" s="8"/>
      <c r="M55" s="8"/>
      <c r="N55" s="8"/>
    </row>
    <row r="56" spans="1:14" s="145" customFormat="1" ht="18" customHeight="1" x14ac:dyDescent="0.35">
      <c r="A56" s="17"/>
      <c r="B56" s="144" t="s">
        <v>553</v>
      </c>
      <c r="C56" s="224"/>
      <c r="D56" s="146"/>
      <c r="E56" s="36"/>
      <c r="F56" s="146"/>
      <c r="G56" s="43"/>
      <c r="H56" s="283"/>
      <c r="I56" s="43"/>
      <c r="J56" s="31"/>
      <c r="K56" s="8"/>
      <c r="L56" s="8"/>
      <c r="M56" s="8"/>
      <c r="N56" s="8"/>
    </row>
    <row r="57" spans="1:14" s="113" customFormat="1" ht="10" customHeight="1" x14ac:dyDescent="0.35">
      <c r="A57" s="17"/>
      <c r="B57" s="18"/>
      <c r="C57" s="19"/>
      <c r="D57" s="115"/>
      <c r="E57" s="30"/>
      <c r="F57" s="115"/>
      <c r="G57" s="115"/>
      <c r="H57" s="283"/>
      <c r="I57" s="115"/>
      <c r="J57" s="31"/>
      <c r="K57" s="8"/>
      <c r="L57" s="8"/>
      <c r="M57" s="8"/>
      <c r="N57" s="8"/>
    </row>
    <row r="58" spans="1:14" s="113" customFormat="1" ht="18" customHeight="1" x14ac:dyDescent="0.35">
      <c r="A58" s="17"/>
      <c r="B58" s="109" t="s">
        <v>563</v>
      </c>
      <c r="C58" s="224"/>
      <c r="D58" s="115" t="s">
        <v>554</v>
      </c>
      <c r="E58" s="119"/>
      <c r="F58" s="345" t="s">
        <v>556</v>
      </c>
      <c r="G58" s="343"/>
      <c r="H58" s="341" t="s">
        <v>557</v>
      </c>
      <c r="I58" s="343"/>
      <c r="J58" s="31"/>
      <c r="K58" s="8"/>
      <c r="L58" s="8"/>
      <c r="M58" s="8"/>
      <c r="N58" s="8"/>
    </row>
    <row r="59" spans="1:14" s="113" customFormat="1" ht="18" customHeight="1" x14ac:dyDescent="0.35">
      <c r="A59" s="17"/>
      <c r="B59" s="109" t="s">
        <v>564</v>
      </c>
      <c r="C59" s="224"/>
      <c r="D59" s="115" t="s">
        <v>555</v>
      </c>
      <c r="E59" s="119"/>
      <c r="F59" s="346"/>
      <c r="G59" s="344"/>
      <c r="H59" s="342"/>
      <c r="I59" s="344"/>
      <c r="J59" s="31"/>
      <c r="K59" s="8"/>
      <c r="L59" s="8"/>
      <c r="M59" s="8"/>
      <c r="N59" s="8"/>
    </row>
    <row r="60" spans="1:14" s="145" customFormat="1" ht="18" customHeight="1" x14ac:dyDescent="0.35">
      <c r="A60" s="17"/>
      <c r="B60" s="144" t="s">
        <v>553</v>
      </c>
      <c r="C60" s="224"/>
      <c r="D60" s="146"/>
      <c r="E60" s="36"/>
      <c r="F60" s="146"/>
      <c r="G60" s="43"/>
      <c r="H60" s="283"/>
      <c r="I60" s="43"/>
      <c r="J60" s="31"/>
      <c r="K60" s="8"/>
      <c r="L60" s="8"/>
      <c r="M60" s="8"/>
      <c r="N60" s="8"/>
    </row>
    <row r="61" spans="1:14" s="113" customFormat="1" ht="10" customHeight="1" x14ac:dyDescent="0.35">
      <c r="A61" s="17"/>
      <c r="B61" s="18"/>
      <c r="C61" s="19"/>
      <c r="D61" s="115"/>
      <c r="E61" s="30"/>
      <c r="F61" s="115"/>
      <c r="G61" s="115"/>
      <c r="H61" s="283"/>
      <c r="I61" s="115"/>
      <c r="J61" s="31"/>
      <c r="K61" s="8"/>
      <c r="L61" s="8"/>
      <c r="M61" s="8"/>
      <c r="N61" s="8"/>
    </row>
    <row r="62" spans="1:14" s="113" customFormat="1" ht="18" customHeight="1" x14ac:dyDescent="0.35">
      <c r="A62" s="17"/>
      <c r="B62" s="109" t="s">
        <v>563</v>
      </c>
      <c r="C62" s="224"/>
      <c r="D62" s="115" t="s">
        <v>554</v>
      </c>
      <c r="E62" s="119"/>
      <c r="F62" s="345" t="s">
        <v>556</v>
      </c>
      <c r="G62" s="343"/>
      <c r="H62" s="341" t="s">
        <v>557</v>
      </c>
      <c r="I62" s="343"/>
      <c r="J62" s="31"/>
      <c r="K62" s="8"/>
      <c r="L62" s="8"/>
      <c r="M62" s="8"/>
      <c r="N62" s="8"/>
    </row>
    <row r="63" spans="1:14" s="113" customFormat="1" ht="18" customHeight="1" x14ac:dyDescent="0.35">
      <c r="A63" s="17"/>
      <c r="B63" s="109" t="s">
        <v>564</v>
      </c>
      <c r="C63" s="224"/>
      <c r="D63" s="115" t="s">
        <v>555</v>
      </c>
      <c r="E63" s="119"/>
      <c r="F63" s="346"/>
      <c r="G63" s="344"/>
      <c r="H63" s="342"/>
      <c r="I63" s="344"/>
      <c r="J63" s="31"/>
      <c r="K63" s="8"/>
      <c r="L63" s="8"/>
      <c r="M63" s="8"/>
      <c r="N63" s="8"/>
    </row>
    <row r="64" spans="1:14" s="145" customFormat="1" ht="18" customHeight="1" x14ac:dyDescent="0.35">
      <c r="A64" s="17"/>
      <c r="B64" s="144" t="s">
        <v>553</v>
      </c>
      <c r="C64" s="224"/>
      <c r="D64" s="146"/>
      <c r="E64" s="36"/>
      <c r="F64" s="146"/>
      <c r="G64" s="43"/>
      <c r="H64" s="283"/>
      <c r="I64" s="43"/>
      <c r="J64" s="31"/>
      <c r="K64" s="8"/>
      <c r="L64" s="8"/>
      <c r="M64" s="8"/>
      <c r="N64" s="8"/>
    </row>
    <row r="65" spans="1:14" s="113" customFormat="1" ht="10" customHeight="1" x14ac:dyDescent="0.35">
      <c r="A65" s="17"/>
      <c r="B65" s="18"/>
      <c r="C65" s="19"/>
      <c r="D65" s="115"/>
      <c r="E65" s="30"/>
      <c r="F65" s="115"/>
      <c r="G65" s="115"/>
      <c r="H65" s="283"/>
      <c r="I65" s="115"/>
      <c r="J65" s="31"/>
      <c r="K65" s="8"/>
      <c r="L65" s="8"/>
      <c r="M65" s="8"/>
      <c r="N65" s="8"/>
    </row>
    <row r="66" spans="1:14" s="113" customFormat="1" ht="18" customHeight="1" x14ac:dyDescent="0.35">
      <c r="A66" s="17"/>
      <c r="B66" s="109" t="s">
        <v>563</v>
      </c>
      <c r="C66" s="224"/>
      <c r="D66" s="115" t="s">
        <v>554</v>
      </c>
      <c r="E66" s="119"/>
      <c r="F66" s="345" t="s">
        <v>556</v>
      </c>
      <c r="G66" s="343"/>
      <c r="H66" s="341" t="s">
        <v>557</v>
      </c>
      <c r="I66" s="343"/>
      <c r="J66" s="31"/>
      <c r="K66" s="8"/>
      <c r="L66" s="8"/>
      <c r="M66" s="8"/>
      <c r="N66" s="8"/>
    </row>
    <row r="67" spans="1:14" s="113" customFormat="1" ht="18" customHeight="1" x14ac:dyDescent="0.35">
      <c r="A67" s="17"/>
      <c r="B67" s="109" t="s">
        <v>564</v>
      </c>
      <c r="C67" s="224"/>
      <c r="D67" s="115" t="s">
        <v>555</v>
      </c>
      <c r="E67" s="119"/>
      <c r="F67" s="346"/>
      <c r="G67" s="344"/>
      <c r="H67" s="342"/>
      <c r="I67" s="344"/>
      <c r="J67" s="31"/>
      <c r="K67" s="8"/>
      <c r="L67" s="8"/>
      <c r="M67" s="8"/>
      <c r="N67" s="8"/>
    </row>
    <row r="68" spans="1:14" s="145" customFormat="1" ht="18" customHeight="1" x14ac:dyDescent="0.35">
      <c r="A68" s="17"/>
      <c r="B68" s="144" t="s">
        <v>553</v>
      </c>
      <c r="C68" s="224"/>
      <c r="D68" s="146"/>
      <c r="E68" s="36"/>
      <c r="F68" s="146"/>
      <c r="G68" s="43"/>
      <c r="H68" s="283"/>
      <c r="I68" s="43"/>
      <c r="J68" s="31"/>
      <c r="K68" s="8"/>
      <c r="L68" s="8"/>
      <c r="M68" s="8"/>
      <c r="N68" s="8"/>
    </row>
    <row r="69" spans="1:14" s="113" customFormat="1" ht="10" customHeight="1" x14ac:dyDescent="0.35">
      <c r="A69" s="17"/>
      <c r="B69" s="18"/>
      <c r="C69" s="19"/>
      <c r="D69" s="115"/>
      <c r="E69" s="30"/>
      <c r="F69" s="115"/>
      <c r="G69" s="115"/>
      <c r="H69" s="283"/>
      <c r="I69" s="115"/>
      <c r="J69" s="31"/>
      <c r="K69" s="8"/>
      <c r="L69" s="8"/>
      <c r="M69" s="8"/>
      <c r="N69" s="8"/>
    </row>
    <row r="70" spans="1:14" s="113" customFormat="1" ht="18" customHeight="1" x14ac:dyDescent="0.35">
      <c r="A70" s="17"/>
      <c r="B70" s="109" t="s">
        <v>563</v>
      </c>
      <c r="C70" s="224"/>
      <c r="D70" s="115" t="s">
        <v>554</v>
      </c>
      <c r="E70" s="119"/>
      <c r="F70" s="345" t="s">
        <v>556</v>
      </c>
      <c r="G70" s="343"/>
      <c r="H70" s="341" t="s">
        <v>557</v>
      </c>
      <c r="I70" s="343"/>
      <c r="J70" s="31"/>
      <c r="K70" s="8"/>
      <c r="L70" s="8"/>
      <c r="M70" s="8"/>
      <c r="N70" s="8"/>
    </row>
    <row r="71" spans="1:14" s="113" customFormat="1" ht="18" customHeight="1" x14ac:dyDescent="0.35">
      <c r="A71" s="17"/>
      <c r="B71" s="109" t="s">
        <v>564</v>
      </c>
      <c r="C71" s="224"/>
      <c r="D71" s="115" t="s">
        <v>555</v>
      </c>
      <c r="E71" s="119"/>
      <c r="F71" s="346"/>
      <c r="G71" s="344"/>
      <c r="H71" s="342"/>
      <c r="I71" s="344"/>
      <c r="J71" s="31"/>
      <c r="K71" s="8"/>
      <c r="L71" s="8"/>
      <c r="M71" s="8"/>
      <c r="N71" s="8"/>
    </row>
    <row r="72" spans="1:14" s="145" customFormat="1" ht="18" customHeight="1" x14ac:dyDescent="0.35">
      <c r="A72" s="17"/>
      <c r="B72" s="144" t="s">
        <v>553</v>
      </c>
      <c r="C72" s="224"/>
      <c r="D72" s="146"/>
      <c r="E72" s="36"/>
      <c r="F72" s="146"/>
      <c r="G72" s="43"/>
      <c r="H72" s="283"/>
      <c r="I72" s="43"/>
      <c r="J72" s="31"/>
      <c r="K72" s="8"/>
      <c r="L72" s="8"/>
      <c r="M72" s="8"/>
      <c r="N72" s="8"/>
    </row>
    <row r="73" spans="1:14" s="113" customFormat="1" ht="10" customHeight="1" x14ac:dyDescent="0.35">
      <c r="A73" s="17"/>
      <c r="B73" s="18"/>
      <c r="C73" s="19"/>
      <c r="D73" s="115"/>
      <c r="E73" s="30"/>
      <c r="F73" s="115"/>
      <c r="G73" s="115"/>
      <c r="H73" s="283"/>
      <c r="I73" s="115"/>
      <c r="J73" s="31"/>
      <c r="K73" s="8"/>
      <c r="L73" s="8"/>
      <c r="M73" s="8"/>
      <c r="N73" s="8"/>
    </row>
    <row r="74" spans="1:14" s="113" customFormat="1" ht="18" customHeight="1" x14ac:dyDescent="0.35">
      <c r="A74" s="17"/>
      <c r="B74" s="109" t="s">
        <v>563</v>
      </c>
      <c r="C74" s="224"/>
      <c r="D74" s="115" t="s">
        <v>554</v>
      </c>
      <c r="E74" s="119"/>
      <c r="F74" s="345" t="s">
        <v>556</v>
      </c>
      <c r="G74" s="343"/>
      <c r="H74" s="341" t="s">
        <v>557</v>
      </c>
      <c r="I74" s="343"/>
      <c r="J74" s="31"/>
      <c r="K74" s="8"/>
      <c r="L74" s="8"/>
      <c r="M74" s="8"/>
      <c r="N74" s="8"/>
    </row>
    <row r="75" spans="1:14" s="113" customFormat="1" ht="18" customHeight="1" x14ac:dyDescent="0.35">
      <c r="A75" s="17"/>
      <c r="B75" s="109" t="s">
        <v>564</v>
      </c>
      <c r="C75" s="224"/>
      <c r="D75" s="115" t="s">
        <v>555</v>
      </c>
      <c r="E75" s="119"/>
      <c r="F75" s="346"/>
      <c r="G75" s="344"/>
      <c r="H75" s="342"/>
      <c r="I75" s="344"/>
      <c r="J75" s="31"/>
      <c r="K75" s="8"/>
      <c r="L75" s="8"/>
      <c r="M75" s="8"/>
      <c r="N75" s="8"/>
    </row>
    <row r="76" spans="1:14" s="145" customFormat="1" ht="18" customHeight="1" x14ac:dyDescent="0.35">
      <c r="A76" s="17"/>
      <c r="B76" s="144" t="s">
        <v>553</v>
      </c>
      <c r="C76" s="224"/>
      <c r="D76" s="146"/>
      <c r="E76" s="36"/>
      <c r="F76" s="146"/>
      <c r="G76" s="43"/>
      <c r="H76" s="283"/>
      <c r="I76" s="43"/>
      <c r="J76" s="31"/>
      <c r="K76" s="8"/>
      <c r="L76" s="8"/>
      <c r="M76" s="8"/>
      <c r="N76" s="8"/>
    </row>
    <row r="77" spans="1:14" s="113" customFormat="1" ht="10" customHeight="1" x14ac:dyDescent="0.35">
      <c r="A77" s="17"/>
      <c r="B77" s="18"/>
      <c r="C77" s="19"/>
      <c r="D77" s="115"/>
      <c r="E77" s="30"/>
      <c r="F77" s="115"/>
      <c r="G77" s="115"/>
      <c r="H77" s="283"/>
      <c r="I77" s="115"/>
      <c r="J77" s="31"/>
      <c r="K77" s="8"/>
      <c r="L77" s="8"/>
      <c r="M77" s="8"/>
      <c r="N77" s="8"/>
    </row>
    <row r="78" spans="1:14" s="113" customFormat="1" ht="18" customHeight="1" x14ac:dyDescent="0.35">
      <c r="A78" s="17"/>
      <c r="B78" s="109" t="s">
        <v>563</v>
      </c>
      <c r="C78" s="224"/>
      <c r="D78" s="115" t="s">
        <v>554</v>
      </c>
      <c r="E78" s="119"/>
      <c r="F78" s="345" t="s">
        <v>556</v>
      </c>
      <c r="G78" s="343"/>
      <c r="H78" s="341" t="s">
        <v>557</v>
      </c>
      <c r="I78" s="343"/>
      <c r="J78" s="31"/>
      <c r="K78" s="8"/>
      <c r="L78" s="8"/>
      <c r="M78" s="8"/>
      <c r="N78" s="8"/>
    </row>
    <row r="79" spans="1:14" s="113" customFormat="1" ht="18" customHeight="1" x14ac:dyDescent="0.35">
      <c r="A79" s="17"/>
      <c r="B79" s="109" t="s">
        <v>564</v>
      </c>
      <c r="C79" s="224"/>
      <c r="D79" s="115" t="s">
        <v>555</v>
      </c>
      <c r="E79" s="119"/>
      <c r="F79" s="346"/>
      <c r="G79" s="344"/>
      <c r="H79" s="342"/>
      <c r="I79" s="344"/>
      <c r="J79" s="31"/>
      <c r="K79" s="8"/>
      <c r="L79" s="8"/>
      <c r="M79" s="8"/>
      <c r="N79" s="8"/>
    </row>
    <row r="80" spans="1:14" s="145" customFormat="1" ht="18" customHeight="1" x14ac:dyDescent="0.35">
      <c r="A80" s="17"/>
      <c r="B80" s="144" t="s">
        <v>553</v>
      </c>
      <c r="C80" s="224"/>
      <c r="D80" s="146"/>
      <c r="E80" s="36"/>
      <c r="F80" s="146"/>
      <c r="G80" s="43"/>
      <c r="H80" s="146"/>
      <c r="I80" s="43"/>
      <c r="J80" s="31"/>
      <c r="K80" s="8"/>
      <c r="L80" s="8"/>
      <c r="M80" s="8"/>
      <c r="N80" s="8"/>
    </row>
    <row r="81" spans="1:14" s="113" customFormat="1" ht="10" customHeight="1" x14ac:dyDescent="0.35">
      <c r="A81" s="17"/>
      <c r="B81" s="18"/>
      <c r="C81" s="19"/>
      <c r="D81" s="115"/>
      <c r="E81" s="30"/>
      <c r="F81" s="115"/>
      <c r="G81" s="115"/>
      <c r="H81" s="115"/>
      <c r="I81" s="115"/>
      <c r="J81" s="31"/>
      <c r="K81" s="8"/>
      <c r="L81" s="8"/>
      <c r="M81" s="8"/>
      <c r="N81" s="8"/>
    </row>
    <row r="82" spans="1:14" s="113" customFormat="1" ht="18" customHeight="1" x14ac:dyDescent="0.35">
      <c r="A82" s="17"/>
      <c r="B82" s="109"/>
      <c r="C82" s="112"/>
      <c r="D82" s="115"/>
      <c r="E82" s="36"/>
      <c r="F82" s="38" t="s">
        <v>559</v>
      </c>
      <c r="G82" s="41">
        <f>SUM(G6+G10+G14+G18+G22+G26+G30+G34+G38+G42+G46+G50+G54+G58+G62+G66+G70+G74+G78)</f>
        <v>0</v>
      </c>
      <c r="H82" s="115"/>
      <c r="I82" s="37"/>
      <c r="J82" s="31"/>
      <c r="K82" s="8"/>
      <c r="L82" s="8"/>
      <c r="M82" s="8"/>
      <c r="N82" s="8"/>
    </row>
    <row r="83" spans="1:14" s="113" customFormat="1" ht="10" customHeight="1" x14ac:dyDescent="0.35">
      <c r="A83" s="22"/>
      <c r="B83" s="32"/>
      <c r="C83" s="32"/>
      <c r="D83" s="33"/>
      <c r="E83" s="34"/>
      <c r="F83" s="33"/>
      <c r="G83" s="33"/>
      <c r="H83" s="33"/>
      <c r="I83" s="33"/>
      <c r="J83" s="35"/>
      <c r="K83" s="8"/>
      <c r="L83" s="8"/>
      <c r="M83" s="8"/>
      <c r="N83" s="8"/>
    </row>
    <row r="84" spans="1:14" s="113" customFormat="1" ht="10" customHeight="1" x14ac:dyDescent="0.35">
      <c r="A84" s="8"/>
      <c r="B84" s="8"/>
      <c r="C84" s="8"/>
      <c r="D84" s="26"/>
      <c r="F84" s="26"/>
      <c r="G84" s="26"/>
      <c r="H84" s="26"/>
      <c r="I84" s="26"/>
      <c r="J84" s="8"/>
      <c r="K84" s="8"/>
      <c r="L84" s="8"/>
      <c r="M84" s="8"/>
      <c r="N84" s="8"/>
    </row>
  </sheetData>
  <sheetProtection algorithmName="SHA-512" hashValue="UeKJVGjXntM1g5OmfeQDDaLwNyQRUKYM+2JtRWFRb0rgE++Y9HA4BXuc/sv9w08kcV4VpLV+Fy1EFsmWv1mzGw==" saltValue="j0I5nkuq3jDCzwR8lSvsmg==" spinCount="100000" sheet="1" objects="1" scenarios="1"/>
  <mergeCells count="77">
    <mergeCell ref="F10:F11"/>
    <mergeCell ref="G10:G11"/>
    <mergeCell ref="H10:H11"/>
    <mergeCell ref="I10:I11"/>
    <mergeCell ref="B4:I4"/>
    <mergeCell ref="F6:F7"/>
    <mergeCell ref="G6:G7"/>
    <mergeCell ref="H6:H7"/>
    <mergeCell ref="I6:I7"/>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F50:F51"/>
    <mergeCell ref="G50:G51"/>
    <mergeCell ref="H50:H51"/>
    <mergeCell ref="I50:I51"/>
    <mergeCell ref="F54:F55"/>
    <mergeCell ref="G54:G55"/>
    <mergeCell ref="H54:H55"/>
    <mergeCell ref="I54:I55"/>
    <mergeCell ref="F58:F59"/>
    <mergeCell ref="G58:G59"/>
    <mergeCell ref="H58:H59"/>
    <mergeCell ref="I58:I59"/>
    <mergeCell ref="F62:F63"/>
    <mergeCell ref="G62:G63"/>
    <mergeCell ref="H62:H63"/>
    <mergeCell ref="I62:I63"/>
    <mergeCell ref="F66:F67"/>
    <mergeCell ref="G66:G67"/>
    <mergeCell ref="H66:H67"/>
    <mergeCell ref="I66:I67"/>
    <mergeCell ref="F78:F79"/>
    <mergeCell ref="G78:G79"/>
    <mergeCell ref="H78:H79"/>
    <mergeCell ref="I78:I79"/>
    <mergeCell ref="F70:F71"/>
    <mergeCell ref="G70:G71"/>
    <mergeCell ref="H70:H71"/>
    <mergeCell ref="I70:I71"/>
    <mergeCell ref="F74:F75"/>
    <mergeCell ref="G74:G75"/>
    <mergeCell ref="H74:H75"/>
    <mergeCell ref="I74:I75"/>
  </mergeCells>
  <dataValidations count="1">
    <dataValidation type="list" allowBlank="1" showInputMessage="1" showErrorMessage="1" sqref="C8 C12 C16 C20 C24 C28 C32 C36 C40 C44 C48 C52 C56 C60 C64 C68 C72 C76 C80" xr:uid="{3B801214-1363-4A9F-9FC7-F40032F06321}">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D
Recertification application
Own seminars and presentations&amp;R&amp;G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400-000000000000}">
          <x14:formula1>
            <xm:f>Pers!$M$9</xm:f>
          </x14:formula1>
          <x14:formula2>
            <xm:f>Pers!$D$9</xm:f>
          </x14:formula2>
          <xm:sqref>E76 E72 E68 E64 E60 E56 E52 E48 E44 E40 E36 E32 E28 E24 E20 E16 E12 E8 E80</xm:sqref>
        </x14:dataValidation>
        <x14:dataValidation type="date" allowBlank="1" showInputMessage="1" showErrorMessage="1" error="Datum liegt ausserhalb der Rezertifizierungsperiode!" xr:uid="{91D44E82-E010-457D-A787-820E6D1FDE2D}">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73.7265625" style="8" customWidth="1"/>
    <col min="4" max="4" width="8.7265625" style="26" customWidth="1"/>
    <col min="5" max="5" width="14.7265625" style="113" customWidth="1"/>
    <col min="6" max="6" width="9.7265625" style="26" customWidth="1"/>
    <col min="7" max="7" width="7.7265625" style="26" customWidth="1"/>
    <col min="8" max="8" width="10.7265625" style="26" customWidth="1"/>
    <col min="9" max="9" width="7.7265625" style="26" customWidth="1"/>
    <col min="10" max="10" width="1.7265625" style="8" customWidth="1"/>
    <col min="11" max="16384" width="11.453125" style="8"/>
  </cols>
  <sheetData>
    <row r="1" spans="1:14" s="113" customFormat="1" ht="10" customHeight="1" x14ac:dyDescent="0.35">
      <c r="A1" s="14"/>
      <c r="B1" s="15"/>
      <c r="C1" s="15"/>
      <c r="D1" s="27"/>
      <c r="E1" s="28"/>
      <c r="F1" s="27"/>
      <c r="G1" s="27"/>
      <c r="H1" s="27"/>
      <c r="I1" s="27"/>
      <c r="J1" s="29"/>
      <c r="K1" s="8"/>
      <c r="L1" s="8"/>
      <c r="M1" s="8"/>
      <c r="N1" s="8"/>
    </row>
    <row r="2" spans="1:14" s="113" customFormat="1" ht="18" customHeight="1" x14ac:dyDescent="0.35">
      <c r="A2" s="17"/>
      <c r="B2" s="18" t="s">
        <v>526</v>
      </c>
      <c r="C2" s="19"/>
      <c r="D2" s="115"/>
      <c r="E2" s="30"/>
      <c r="F2" s="115"/>
      <c r="G2" s="115"/>
      <c r="H2" s="115"/>
      <c r="I2" s="115"/>
      <c r="J2" s="31"/>
      <c r="K2" s="8"/>
      <c r="L2" s="8"/>
      <c r="M2" s="8"/>
      <c r="N2" s="8"/>
    </row>
    <row r="3" spans="1:14" s="113" customFormat="1" ht="10" customHeight="1" x14ac:dyDescent="0.35">
      <c r="A3" s="17"/>
      <c r="B3" s="18"/>
      <c r="C3" s="19"/>
      <c r="D3" s="115"/>
      <c r="E3" s="30"/>
      <c r="F3" s="115"/>
      <c r="G3" s="115"/>
      <c r="H3" s="115"/>
      <c r="I3" s="115"/>
      <c r="J3" s="31"/>
      <c r="K3" s="8"/>
      <c r="L3" s="8"/>
      <c r="M3" s="8"/>
      <c r="N3" s="8"/>
    </row>
    <row r="4" spans="1:14" s="113" customFormat="1" ht="28" customHeight="1" x14ac:dyDescent="0.35">
      <c r="A4" s="39"/>
      <c r="B4" s="313" t="s">
        <v>565</v>
      </c>
      <c r="C4" s="313"/>
      <c r="D4" s="313"/>
      <c r="E4" s="313"/>
      <c r="F4" s="313"/>
      <c r="G4" s="313"/>
      <c r="H4" s="313"/>
      <c r="I4" s="313"/>
      <c r="J4" s="31"/>
      <c r="K4" s="8"/>
      <c r="L4" s="8"/>
      <c r="M4" s="8"/>
      <c r="N4" s="8"/>
    </row>
    <row r="5" spans="1:14" s="113" customFormat="1" ht="10" customHeight="1" x14ac:dyDescent="0.35">
      <c r="A5" s="17"/>
      <c r="B5" s="18"/>
      <c r="C5" s="19"/>
      <c r="D5" s="115"/>
      <c r="E5" s="30"/>
      <c r="F5" s="115"/>
      <c r="G5" s="115"/>
      <c r="H5" s="115"/>
      <c r="I5" s="115"/>
      <c r="J5" s="31"/>
      <c r="K5" s="8"/>
      <c r="L5" s="8"/>
      <c r="M5" s="8"/>
      <c r="N5" s="8"/>
    </row>
    <row r="6" spans="1:14" s="113" customFormat="1" ht="18" customHeight="1" x14ac:dyDescent="0.35">
      <c r="A6" s="17"/>
      <c r="B6" s="109" t="s">
        <v>566</v>
      </c>
      <c r="C6" s="224"/>
      <c r="D6" s="342" t="s">
        <v>569</v>
      </c>
      <c r="E6" s="347"/>
      <c r="F6" s="341" t="s">
        <v>570</v>
      </c>
      <c r="G6" s="343"/>
      <c r="H6" s="341" t="s">
        <v>557</v>
      </c>
      <c r="I6" s="343"/>
      <c r="J6" s="31"/>
      <c r="K6" s="8"/>
      <c r="L6" s="8"/>
      <c r="M6" s="8"/>
      <c r="N6" s="8"/>
    </row>
    <row r="7" spans="1:14" s="113" customFormat="1" ht="18" customHeight="1" x14ac:dyDescent="0.35">
      <c r="A7" s="17"/>
      <c r="B7" s="109" t="s">
        <v>567</v>
      </c>
      <c r="C7" s="224"/>
      <c r="D7" s="342"/>
      <c r="E7" s="348"/>
      <c r="F7" s="342"/>
      <c r="G7" s="344"/>
      <c r="H7" s="342"/>
      <c r="I7" s="344"/>
      <c r="J7" s="31"/>
      <c r="K7" s="8"/>
      <c r="L7" s="8"/>
      <c r="M7" s="8"/>
      <c r="N7" s="8"/>
    </row>
    <row r="8" spans="1:14" s="145" customFormat="1" ht="18" customHeight="1" x14ac:dyDescent="0.35">
      <c r="A8" s="17"/>
      <c r="B8" s="144" t="s">
        <v>568</v>
      </c>
      <c r="C8" s="224"/>
      <c r="D8" s="283"/>
      <c r="E8" s="36"/>
      <c r="F8" s="283"/>
      <c r="G8" s="43"/>
      <c r="H8" s="283"/>
      <c r="I8" s="43"/>
      <c r="J8" s="31"/>
      <c r="K8" s="8"/>
      <c r="L8" s="8"/>
      <c r="M8" s="8"/>
      <c r="N8" s="8"/>
    </row>
    <row r="9" spans="1:14" s="113" customFormat="1" ht="10" customHeight="1" x14ac:dyDescent="0.35">
      <c r="A9" s="17"/>
      <c r="B9" s="18"/>
      <c r="C9" s="19"/>
      <c r="D9" s="283"/>
      <c r="E9" s="30"/>
      <c r="F9" s="283"/>
      <c r="G9" s="115"/>
      <c r="H9" s="283"/>
      <c r="I9" s="115"/>
      <c r="J9" s="31"/>
      <c r="K9" s="8"/>
      <c r="L9" s="8"/>
      <c r="M9" s="8"/>
      <c r="N9" s="8"/>
    </row>
    <row r="10" spans="1:14" s="113" customFormat="1" ht="18" customHeight="1" x14ac:dyDescent="0.35">
      <c r="A10" s="17"/>
      <c r="B10" s="109" t="s">
        <v>566</v>
      </c>
      <c r="C10" s="224"/>
      <c r="D10" s="342" t="s">
        <v>569</v>
      </c>
      <c r="E10" s="347"/>
      <c r="F10" s="341" t="s">
        <v>570</v>
      </c>
      <c r="G10" s="343"/>
      <c r="H10" s="341" t="s">
        <v>557</v>
      </c>
      <c r="I10" s="343"/>
      <c r="J10" s="31"/>
      <c r="K10" s="8"/>
      <c r="L10" s="8"/>
      <c r="M10" s="8"/>
      <c r="N10" s="8"/>
    </row>
    <row r="11" spans="1:14" s="113" customFormat="1" ht="18" customHeight="1" x14ac:dyDescent="0.35">
      <c r="A11" s="17"/>
      <c r="B11" s="109" t="s">
        <v>567</v>
      </c>
      <c r="C11" s="224"/>
      <c r="D11" s="342"/>
      <c r="E11" s="348"/>
      <c r="F11" s="342"/>
      <c r="G11" s="344"/>
      <c r="H11" s="342"/>
      <c r="I11" s="344"/>
      <c r="J11" s="31"/>
      <c r="K11" s="8"/>
      <c r="L11" s="8"/>
      <c r="M11" s="8"/>
      <c r="N11" s="8"/>
    </row>
    <row r="12" spans="1:14" s="145" customFormat="1" ht="18" customHeight="1" x14ac:dyDescent="0.35">
      <c r="A12" s="17"/>
      <c r="B12" s="144" t="s">
        <v>568</v>
      </c>
      <c r="C12" s="224"/>
      <c r="D12" s="283"/>
      <c r="E12" s="36"/>
      <c r="F12" s="283"/>
      <c r="G12" s="43"/>
      <c r="H12" s="283"/>
      <c r="I12" s="43"/>
      <c r="J12" s="31"/>
      <c r="K12" s="8"/>
      <c r="L12" s="8"/>
      <c r="M12" s="8"/>
      <c r="N12" s="8"/>
    </row>
    <row r="13" spans="1:14" s="113" customFormat="1" ht="10" customHeight="1" x14ac:dyDescent="0.35">
      <c r="A13" s="17"/>
      <c r="B13" s="18"/>
      <c r="C13" s="19"/>
      <c r="D13" s="283"/>
      <c r="E13" s="30"/>
      <c r="F13" s="283"/>
      <c r="G13" s="115"/>
      <c r="H13" s="283"/>
      <c r="I13" s="115"/>
      <c r="J13" s="31"/>
      <c r="K13" s="8"/>
      <c r="L13" s="8"/>
      <c r="M13" s="8"/>
      <c r="N13" s="8"/>
    </row>
    <row r="14" spans="1:14" s="113" customFormat="1" ht="18" customHeight="1" x14ac:dyDescent="0.35">
      <c r="A14" s="17"/>
      <c r="B14" s="109" t="s">
        <v>566</v>
      </c>
      <c r="C14" s="224"/>
      <c r="D14" s="342" t="s">
        <v>569</v>
      </c>
      <c r="E14" s="347"/>
      <c r="F14" s="341" t="s">
        <v>570</v>
      </c>
      <c r="G14" s="343"/>
      <c r="H14" s="341" t="s">
        <v>557</v>
      </c>
      <c r="I14" s="343"/>
      <c r="J14" s="31"/>
      <c r="K14" s="8"/>
      <c r="L14" s="8"/>
      <c r="M14" s="8"/>
      <c r="N14" s="8"/>
    </row>
    <row r="15" spans="1:14" s="113" customFormat="1" ht="18" customHeight="1" x14ac:dyDescent="0.35">
      <c r="A15" s="17"/>
      <c r="B15" s="109" t="s">
        <v>567</v>
      </c>
      <c r="C15" s="224"/>
      <c r="D15" s="342"/>
      <c r="E15" s="348"/>
      <c r="F15" s="342"/>
      <c r="G15" s="344"/>
      <c r="H15" s="342"/>
      <c r="I15" s="344"/>
      <c r="J15" s="31"/>
      <c r="K15" s="8"/>
      <c r="L15" s="8"/>
      <c r="M15" s="8"/>
      <c r="N15" s="8"/>
    </row>
    <row r="16" spans="1:14" s="145" customFormat="1" ht="18" customHeight="1" x14ac:dyDescent="0.35">
      <c r="A16" s="17"/>
      <c r="B16" s="144" t="s">
        <v>568</v>
      </c>
      <c r="C16" s="224"/>
      <c r="D16" s="283"/>
      <c r="E16" s="36"/>
      <c r="F16" s="283"/>
      <c r="G16" s="43"/>
      <c r="H16" s="283"/>
      <c r="I16" s="43"/>
      <c r="J16" s="31"/>
      <c r="K16" s="8"/>
      <c r="L16" s="8"/>
      <c r="M16" s="8"/>
      <c r="N16" s="8"/>
    </row>
    <row r="17" spans="1:14" s="113" customFormat="1" ht="10" customHeight="1" x14ac:dyDescent="0.35">
      <c r="A17" s="17"/>
      <c r="B17" s="18"/>
      <c r="C17" s="19"/>
      <c r="D17" s="283"/>
      <c r="E17" s="30"/>
      <c r="F17" s="283"/>
      <c r="G17" s="115"/>
      <c r="H17" s="283"/>
      <c r="I17" s="115"/>
      <c r="J17" s="31"/>
      <c r="K17" s="8"/>
      <c r="L17" s="8"/>
      <c r="M17" s="8"/>
      <c r="N17" s="8"/>
    </row>
    <row r="18" spans="1:14" s="113" customFormat="1" ht="18" customHeight="1" x14ac:dyDescent="0.35">
      <c r="A18" s="17"/>
      <c r="B18" s="109" t="s">
        <v>566</v>
      </c>
      <c r="C18" s="224"/>
      <c r="D18" s="342" t="s">
        <v>569</v>
      </c>
      <c r="E18" s="347"/>
      <c r="F18" s="341" t="s">
        <v>570</v>
      </c>
      <c r="G18" s="343"/>
      <c r="H18" s="341" t="s">
        <v>557</v>
      </c>
      <c r="I18" s="343"/>
      <c r="J18" s="31"/>
      <c r="K18" s="8"/>
      <c r="L18" s="8"/>
      <c r="M18" s="8"/>
      <c r="N18" s="8"/>
    </row>
    <row r="19" spans="1:14" s="113" customFormat="1" ht="18" customHeight="1" x14ac:dyDescent="0.35">
      <c r="A19" s="17"/>
      <c r="B19" s="109" t="s">
        <v>567</v>
      </c>
      <c r="C19" s="224"/>
      <c r="D19" s="342"/>
      <c r="E19" s="348"/>
      <c r="F19" s="342"/>
      <c r="G19" s="344"/>
      <c r="H19" s="342"/>
      <c r="I19" s="344"/>
      <c r="J19" s="31"/>
      <c r="K19" s="8"/>
      <c r="L19" s="8"/>
      <c r="M19" s="8"/>
      <c r="N19" s="8"/>
    </row>
    <row r="20" spans="1:14" s="145" customFormat="1" ht="18" customHeight="1" x14ac:dyDescent="0.35">
      <c r="A20" s="17"/>
      <c r="B20" s="144" t="s">
        <v>568</v>
      </c>
      <c r="C20" s="224"/>
      <c r="D20" s="283"/>
      <c r="E20" s="36"/>
      <c r="F20" s="283"/>
      <c r="G20" s="43"/>
      <c r="H20" s="283"/>
      <c r="I20" s="43"/>
      <c r="J20" s="31"/>
      <c r="K20" s="8"/>
      <c r="L20" s="8"/>
      <c r="M20" s="8"/>
      <c r="N20" s="8"/>
    </row>
    <row r="21" spans="1:14" s="113" customFormat="1" ht="10" customHeight="1" x14ac:dyDescent="0.35">
      <c r="A21" s="17"/>
      <c r="B21" s="18"/>
      <c r="C21" s="19"/>
      <c r="D21" s="283"/>
      <c r="E21" s="30"/>
      <c r="F21" s="283"/>
      <c r="G21" s="115"/>
      <c r="H21" s="283"/>
      <c r="I21" s="115"/>
      <c r="J21" s="31"/>
      <c r="K21" s="8"/>
      <c r="L21" s="8"/>
      <c r="M21" s="8"/>
      <c r="N21" s="8"/>
    </row>
    <row r="22" spans="1:14" s="113" customFormat="1" ht="18" customHeight="1" x14ac:dyDescent="0.35">
      <c r="A22" s="17"/>
      <c r="B22" s="109" t="s">
        <v>566</v>
      </c>
      <c r="C22" s="224"/>
      <c r="D22" s="342" t="s">
        <v>569</v>
      </c>
      <c r="E22" s="347"/>
      <c r="F22" s="341" t="s">
        <v>570</v>
      </c>
      <c r="G22" s="343"/>
      <c r="H22" s="341" t="s">
        <v>557</v>
      </c>
      <c r="I22" s="343"/>
      <c r="J22" s="31"/>
      <c r="K22" s="8"/>
      <c r="L22" s="8"/>
      <c r="M22" s="8"/>
      <c r="N22" s="8"/>
    </row>
    <row r="23" spans="1:14" s="113" customFormat="1" ht="18" customHeight="1" x14ac:dyDescent="0.35">
      <c r="A23" s="17"/>
      <c r="B23" s="109" t="s">
        <v>567</v>
      </c>
      <c r="C23" s="224"/>
      <c r="D23" s="342"/>
      <c r="E23" s="348"/>
      <c r="F23" s="342"/>
      <c r="G23" s="344"/>
      <c r="H23" s="342"/>
      <c r="I23" s="344"/>
      <c r="J23" s="31"/>
      <c r="K23" s="8"/>
      <c r="L23" s="8"/>
      <c r="M23" s="8"/>
      <c r="N23" s="8"/>
    </row>
    <row r="24" spans="1:14" s="145" customFormat="1" ht="18" customHeight="1" x14ac:dyDescent="0.35">
      <c r="A24" s="17"/>
      <c r="B24" s="144" t="s">
        <v>568</v>
      </c>
      <c r="C24" s="224"/>
      <c r="D24" s="283"/>
      <c r="E24" s="36"/>
      <c r="F24" s="283"/>
      <c r="G24" s="43"/>
      <c r="H24" s="283"/>
      <c r="I24" s="43"/>
      <c r="J24" s="31"/>
      <c r="K24" s="8"/>
      <c r="L24" s="8"/>
      <c r="M24" s="8"/>
      <c r="N24" s="8"/>
    </row>
    <row r="25" spans="1:14" s="113" customFormat="1" ht="10" customHeight="1" x14ac:dyDescent="0.35">
      <c r="A25" s="17"/>
      <c r="B25" s="18"/>
      <c r="C25" s="19"/>
      <c r="D25" s="283"/>
      <c r="E25" s="30"/>
      <c r="F25" s="283"/>
      <c r="G25" s="115"/>
      <c r="H25" s="283"/>
      <c r="I25" s="115"/>
      <c r="J25" s="31"/>
      <c r="K25" s="8"/>
      <c r="L25" s="8"/>
      <c r="M25" s="8"/>
      <c r="N25" s="8"/>
    </row>
    <row r="26" spans="1:14" s="113" customFormat="1" ht="18" customHeight="1" x14ac:dyDescent="0.35">
      <c r="A26" s="17"/>
      <c r="B26" s="109" t="s">
        <v>566</v>
      </c>
      <c r="C26" s="224"/>
      <c r="D26" s="342" t="s">
        <v>569</v>
      </c>
      <c r="E26" s="347"/>
      <c r="F26" s="341" t="s">
        <v>570</v>
      </c>
      <c r="G26" s="343"/>
      <c r="H26" s="341" t="s">
        <v>557</v>
      </c>
      <c r="I26" s="343"/>
      <c r="J26" s="31"/>
      <c r="K26" s="8"/>
      <c r="L26" s="8"/>
      <c r="M26" s="8"/>
      <c r="N26" s="8"/>
    </row>
    <row r="27" spans="1:14" s="113" customFormat="1" ht="18" customHeight="1" x14ac:dyDescent="0.35">
      <c r="A27" s="17"/>
      <c r="B27" s="109" t="s">
        <v>567</v>
      </c>
      <c r="C27" s="224"/>
      <c r="D27" s="342"/>
      <c r="E27" s="348"/>
      <c r="F27" s="342"/>
      <c r="G27" s="344"/>
      <c r="H27" s="342"/>
      <c r="I27" s="344"/>
      <c r="J27" s="31"/>
      <c r="K27" s="8"/>
      <c r="L27" s="8"/>
      <c r="M27" s="8"/>
      <c r="N27" s="8"/>
    </row>
    <row r="28" spans="1:14" s="145" customFormat="1" ht="18" customHeight="1" x14ac:dyDescent="0.35">
      <c r="A28" s="17"/>
      <c r="B28" s="144" t="s">
        <v>568</v>
      </c>
      <c r="C28" s="224"/>
      <c r="D28" s="283"/>
      <c r="E28" s="36"/>
      <c r="F28" s="283"/>
      <c r="G28" s="43"/>
      <c r="H28" s="283"/>
      <c r="I28" s="43"/>
      <c r="J28" s="31"/>
      <c r="K28" s="8"/>
      <c r="L28" s="8"/>
      <c r="M28" s="8"/>
      <c r="N28" s="8"/>
    </row>
    <row r="29" spans="1:14" s="113" customFormat="1" ht="10" customHeight="1" x14ac:dyDescent="0.35">
      <c r="A29" s="17"/>
      <c r="B29" s="18"/>
      <c r="C29" s="19"/>
      <c r="D29" s="283"/>
      <c r="E29" s="30"/>
      <c r="F29" s="283"/>
      <c r="G29" s="115"/>
      <c r="H29" s="283"/>
      <c r="I29" s="115"/>
      <c r="J29" s="31"/>
      <c r="K29" s="8"/>
      <c r="L29" s="8"/>
      <c r="M29" s="8"/>
      <c r="N29" s="8"/>
    </row>
    <row r="30" spans="1:14" s="113" customFormat="1" ht="18" customHeight="1" x14ac:dyDescent="0.35">
      <c r="A30" s="17"/>
      <c r="B30" s="109" t="s">
        <v>566</v>
      </c>
      <c r="C30" s="224"/>
      <c r="D30" s="342" t="s">
        <v>569</v>
      </c>
      <c r="E30" s="347"/>
      <c r="F30" s="341" t="s">
        <v>570</v>
      </c>
      <c r="G30" s="343"/>
      <c r="H30" s="341" t="s">
        <v>557</v>
      </c>
      <c r="I30" s="343"/>
      <c r="J30" s="31"/>
      <c r="K30" s="8"/>
      <c r="L30" s="8"/>
      <c r="M30" s="8"/>
      <c r="N30" s="8"/>
    </row>
    <row r="31" spans="1:14" s="113" customFormat="1" ht="18" customHeight="1" x14ac:dyDescent="0.35">
      <c r="A31" s="17"/>
      <c r="B31" s="109" t="s">
        <v>567</v>
      </c>
      <c r="C31" s="224"/>
      <c r="D31" s="342"/>
      <c r="E31" s="348"/>
      <c r="F31" s="342"/>
      <c r="G31" s="344"/>
      <c r="H31" s="342"/>
      <c r="I31" s="344"/>
      <c r="J31" s="31"/>
      <c r="K31" s="8"/>
      <c r="L31" s="8"/>
      <c r="M31" s="8"/>
      <c r="N31" s="8"/>
    </row>
    <row r="32" spans="1:14" s="145" customFormat="1" ht="18" customHeight="1" x14ac:dyDescent="0.35">
      <c r="A32" s="17"/>
      <c r="B32" s="144" t="s">
        <v>568</v>
      </c>
      <c r="C32" s="224"/>
      <c r="D32" s="283"/>
      <c r="E32" s="36"/>
      <c r="F32" s="283"/>
      <c r="G32" s="43"/>
      <c r="H32" s="283"/>
      <c r="I32" s="43"/>
      <c r="J32" s="31"/>
      <c r="K32" s="8"/>
      <c r="L32" s="8"/>
      <c r="M32" s="8"/>
      <c r="N32" s="8"/>
    </row>
    <row r="33" spans="1:14" s="113" customFormat="1" ht="10" customHeight="1" x14ac:dyDescent="0.35">
      <c r="A33" s="17"/>
      <c r="B33" s="18"/>
      <c r="C33" s="19"/>
      <c r="D33" s="283"/>
      <c r="E33" s="30"/>
      <c r="F33" s="283"/>
      <c r="G33" s="115"/>
      <c r="H33" s="283"/>
      <c r="I33" s="115"/>
      <c r="J33" s="31"/>
      <c r="K33" s="8"/>
      <c r="L33" s="8"/>
      <c r="M33" s="8"/>
      <c r="N33" s="8"/>
    </row>
    <row r="34" spans="1:14" s="113" customFormat="1" ht="18" customHeight="1" x14ac:dyDescent="0.35">
      <c r="A34" s="17"/>
      <c r="B34" s="109" t="s">
        <v>566</v>
      </c>
      <c r="C34" s="224"/>
      <c r="D34" s="342" t="s">
        <v>569</v>
      </c>
      <c r="E34" s="347"/>
      <c r="F34" s="341" t="s">
        <v>570</v>
      </c>
      <c r="G34" s="343"/>
      <c r="H34" s="341" t="s">
        <v>557</v>
      </c>
      <c r="I34" s="343"/>
      <c r="J34" s="31"/>
      <c r="K34" s="8"/>
      <c r="L34" s="8"/>
      <c r="M34" s="8"/>
      <c r="N34" s="8"/>
    </row>
    <row r="35" spans="1:14" s="113" customFormat="1" ht="18" customHeight="1" x14ac:dyDescent="0.35">
      <c r="A35" s="17"/>
      <c r="B35" s="109" t="s">
        <v>567</v>
      </c>
      <c r="C35" s="224"/>
      <c r="D35" s="342"/>
      <c r="E35" s="348"/>
      <c r="F35" s="342"/>
      <c r="G35" s="344"/>
      <c r="H35" s="342"/>
      <c r="I35" s="344"/>
      <c r="J35" s="31"/>
      <c r="K35" s="8"/>
      <c r="L35" s="8"/>
      <c r="M35" s="8"/>
      <c r="N35" s="8"/>
    </row>
    <row r="36" spans="1:14" s="145" customFormat="1" ht="18" customHeight="1" x14ac:dyDescent="0.35">
      <c r="A36" s="17"/>
      <c r="B36" s="144" t="s">
        <v>568</v>
      </c>
      <c r="C36" s="224"/>
      <c r="D36" s="146"/>
      <c r="E36" s="36"/>
      <c r="F36" s="146"/>
      <c r="G36" s="43"/>
      <c r="H36" s="146"/>
      <c r="I36" s="43"/>
      <c r="J36" s="31"/>
      <c r="K36" s="8"/>
      <c r="L36" s="8"/>
      <c r="M36" s="8"/>
      <c r="N36" s="8"/>
    </row>
    <row r="37" spans="1:14" s="113" customFormat="1" ht="10" customHeight="1" x14ac:dyDescent="0.35">
      <c r="A37" s="17"/>
      <c r="B37" s="18"/>
      <c r="C37" s="19"/>
      <c r="D37" s="115"/>
      <c r="E37" s="30"/>
      <c r="F37" s="115"/>
      <c r="G37" s="115"/>
      <c r="H37" s="115"/>
      <c r="I37" s="115"/>
      <c r="J37" s="31"/>
      <c r="K37" s="8"/>
      <c r="L37" s="8"/>
      <c r="M37" s="8"/>
      <c r="N37" s="8"/>
    </row>
    <row r="38" spans="1:14" s="113" customFormat="1" ht="18" customHeight="1" x14ac:dyDescent="0.35">
      <c r="A38" s="17"/>
      <c r="B38" s="109"/>
      <c r="C38" s="112"/>
      <c r="D38" s="115"/>
      <c r="E38" s="36"/>
      <c r="F38" s="38" t="s">
        <v>571</v>
      </c>
      <c r="G38" s="41">
        <f>SUM(G6+G10+G14+G18+G22+G26+G30+G34)</f>
        <v>0</v>
      </c>
      <c r="H38" s="115"/>
      <c r="I38" s="37"/>
      <c r="J38" s="31"/>
      <c r="K38" s="8"/>
      <c r="L38" s="8"/>
      <c r="M38" s="8"/>
      <c r="N38" s="8"/>
    </row>
    <row r="39" spans="1:14" s="113" customFormat="1" ht="10" customHeight="1" x14ac:dyDescent="0.35">
      <c r="A39" s="22"/>
      <c r="B39" s="32"/>
      <c r="C39" s="32"/>
      <c r="D39" s="33"/>
      <c r="E39" s="34"/>
      <c r="F39" s="33"/>
      <c r="G39" s="33"/>
      <c r="H39" s="33"/>
      <c r="I39" s="33"/>
      <c r="J39" s="35"/>
      <c r="K39" s="8"/>
      <c r="L39" s="8"/>
      <c r="M39" s="8"/>
      <c r="N39" s="8"/>
    </row>
    <row r="40" spans="1:14" s="113" customFormat="1" ht="10" customHeight="1" x14ac:dyDescent="0.35">
      <c r="A40" s="8"/>
      <c r="B40" s="8"/>
      <c r="C40" s="8"/>
      <c r="D40" s="26"/>
      <c r="F40" s="26"/>
      <c r="G40" s="26"/>
      <c r="H40" s="26"/>
      <c r="I40" s="26"/>
      <c r="J40" s="8"/>
      <c r="K40" s="8"/>
      <c r="L40" s="8"/>
      <c r="M40" s="8"/>
      <c r="N40" s="8"/>
    </row>
  </sheetData>
  <sheetProtection algorithmName="SHA-512" hashValue="trzsDm9F/KZxMoBTY7q6S9iAwrBNIJRggFMNI52yT9rUoqYn9RG1kZMZfRa8GAHNpszho+Ffk2epG3J0cCjo+w==" saltValue="ft8clSTf3CjYr3mpk43ymg==" spinCount="100000" sheet="1" objects="1" scenarios="1"/>
  <mergeCells count="49">
    <mergeCell ref="B4:I4"/>
    <mergeCell ref="F6:F7"/>
    <mergeCell ref="G6:G7"/>
    <mergeCell ref="H6:H7"/>
    <mergeCell ref="I6:I7"/>
    <mergeCell ref="D6:D7"/>
    <mergeCell ref="E6:E7"/>
    <mergeCell ref="G10:G11"/>
    <mergeCell ref="H10:H11"/>
    <mergeCell ref="I10:I11"/>
    <mergeCell ref="F14:F15"/>
    <mergeCell ref="G14:G15"/>
    <mergeCell ref="H14:H15"/>
    <mergeCell ref="I14:I15"/>
    <mergeCell ref="G18:G19"/>
    <mergeCell ref="H18:H19"/>
    <mergeCell ref="I18:I19"/>
    <mergeCell ref="H22:H23"/>
    <mergeCell ref="I22:I23"/>
    <mergeCell ref="G22:G23"/>
    <mergeCell ref="G26:G27"/>
    <mergeCell ref="H26:H27"/>
    <mergeCell ref="I26:I27"/>
    <mergeCell ref="F34:F35"/>
    <mergeCell ref="G34:G35"/>
    <mergeCell ref="H34:H35"/>
    <mergeCell ref="I34:I35"/>
    <mergeCell ref="G30:G31"/>
    <mergeCell ref="H30:H31"/>
    <mergeCell ref="I30:I31"/>
    <mergeCell ref="D10:D11"/>
    <mergeCell ref="E10:E11"/>
    <mergeCell ref="D14:D15"/>
    <mergeCell ref="E14:E15"/>
    <mergeCell ref="F30:F31"/>
    <mergeCell ref="F22:F23"/>
    <mergeCell ref="D30:D31"/>
    <mergeCell ref="E30:E31"/>
    <mergeCell ref="F26:F27"/>
    <mergeCell ref="F18:F19"/>
    <mergeCell ref="F10:F11"/>
    <mergeCell ref="D34:D35"/>
    <mergeCell ref="E34:E35"/>
    <mergeCell ref="D18:D19"/>
    <mergeCell ref="E18:E19"/>
    <mergeCell ref="D22:D23"/>
    <mergeCell ref="E22:E23"/>
    <mergeCell ref="D26:D27"/>
    <mergeCell ref="E26:E27"/>
  </mergeCells>
  <dataValidations count="1">
    <dataValidation type="list" allowBlank="1" showInputMessage="1" showErrorMessage="1" sqref="C8 C12 C16 C20 C24 C28 C32 C36" xr:uid="{985948DD-5304-4C0E-8372-3C6798CB9ED0}">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Recertification application
Publication of books, articles, white papers, blogs and internal instructions&amp;R&amp;G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500-000000000000}">
          <x14:formula1>
            <xm:f>Pers!$M$9</xm:f>
          </x14:formula1>
          <x14:formula2>
            <xm:f>Pers!$D$9</xm:f>
          </x14:formula2>
          <xm:sqref>E32 E28 E24 E20 E16 E12 E8 E36</xm:sqref>
        </x14:dataValidation>
        <x14:dataValidation type="date" allowBlank="1" showInputMessage="1" showErrorMessage="1" error="Datum liegt ausserhalb der Rezertifizierungsperiode!" xr:uid="{494AD0B6-0B9F-4A3C-AE37-420D027358B4}">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4"/>
  <sheetViews>
    <sheetView showGridLines="0" zoomScaleNormal="100" workbookViewId="0"/>
  </sheetViews>
  <sheetFormatPr baseColWidth="10" defaultColWidth="11.453125" defaultRowHeight="11.5" x14ac:dyDescent="0.35"/>
  <cols>
    <col min="1" max="1" width="1.7265625" style="8" customWidth="1"/>
    <col min="2" max="2" width="15.7265625" style="8" customWidth="1"/>
    <col min="3" max="3" width="90.7265625" style="8" customWidth="1"/>
    <col min="4" max="4" width="6.7265625" style="26" customWidth="1"/>
    <col min="5" max="5" width="14.7265625" style="113" customWidth="1"/>
    <col min="6" max="6" width="10.7265625" style="26" customWidth="1"/>
    <col min="7" max="7" width="7.7265625" style="26" customWidth="1"/>
    <col min="8" max="8" width="1.7265625" style="8" customWidth="1"/>
    <col min="9" max="16384" width="11.453125" style="8"/>
  </cols>
  <sheetData>
    <row r="1" spans="1:12" s="113" customFormat="1" ht="10" customHeight="1" x14ac:dyDescent="0.35">
      <c r="A1" s="14"/>
      <c r="B1" s="15"/>
      <c r="C1" s="15"/>
      <c r="D1" s="27"/>
      <c r="E1" s="28"/>
      <c r="F1" s="27"/>
      <c r="G1" s="27"/>
      <c r="H1" s="29"/>
      <c r="I1" s="8"/>
      <c r="J1" s="8"/>
      <c r="K1" s="8"/>
      <c r="L1" s="8"/>
    </row>
    <row r="2" spans="1:12" s="113" customFormat="1" ht="18" customHeight="1" x14ac:dyDescent="0.35">
      <c r="A2" s="17"/>
      <c r="B2" s="18" t="s">
        <v>527</v>
      </c>
      <c r="C2" s="19"/>
      <c r="D2" s="115"/>
      <c r="E2" s="30"/>
      <c r="F2" s="115"/>
      <c r="G2" s="115"/>
      <c r="H2" s="31"/>
      <c r="I2" s="8"/>
      <c r="J2" s="8"/>
      <c r="K2" s="8"/>
      <c r="L2" s="8"/>
    </row>
    <row r="3" spans="1:12" s="113" customFormat="1" ht="10" customHeight="1" x14ac:dyDescent="0.35">
      <c r="A3" s="17"/>
      <c r="B3" s="18"/>
      <c r="C3" s="19"/>
      <c r="D3" s="115"/>
      <c r="E3" s="30"/>
      <c r="F3" s="115"/>
      <c r="G3" s="115"/>
      <c r="H3" s="31"/>
      <c r="I3" s="8"/>
      <c r="J3" s="8"/>
      <c r="K3" s="8"/>
      <c r="L3" s="8"/>
    </row>
    <row r="4" spans="1:12" s="113" customFormat="1" ht="28" customHeight="1" x14ac:dyDescent="0.35">
      <c r="A4" s="39"/>
      <c r="B4" s="313" t="s">
        <v>572</v>
      </c>
      <c r="C4" s="313"/>
      <c r="D4" s="313"/>
      <c r="E4" s="313"/>
      <c r="F4" s="313"/>
      <c r="G4" s="313"/>
      <c r="H4" s="31"/>
      <c r="I4" s="8"/>
      <c r="J4" s="8"/>
      <c r="K4" s="8"/>
      <c r="L4" s="8"/>
    </row>
    <row r="5" spans="1:12" s="113" customFormat="1" ht="10" customHeight="1" x14ac:dyDescent="0.35">
      <c r="A5" s="17"/>
      <c r="B5" s="18"/>
      <c r="C5" s="19"/>
      <c r="D5" s="115"/>
      <c r="E5" s="30"/>
      <c r="F5" s="115"/>
      <c r="G5" s="115"/>
      <c r="H5" s="31"/>
      <c r="I5" s="8"/>
      <c r="J5" s="8"/>
      <c r="K5" s="8"/>
      <c r="L5" s="8"/>
    </row>
    <row r="6" spans="1:12" s="113" customFormat="1" ht="18" customHeight="1" x14ac:dyDescent="0.35">
      <c r="A6" s="17"/>
      <c r="B6" s="109" t="s">
        <v>573</v>
      </c>
      <c r="C6" s="224"/>
      <c r="D6" s="342" t="s">
        <v>575</v>
      </c>
      <c r="E6" s="347"/>
      <c r="F6" s="341" t="s">
        <v>570</v>
      </c>
      <c r="G6" s="343"/>
      <c r="H6" s="31"/>
      <c r="I6" s="8"/>
      <c r="J6" s="8"/>
      <c r="K6" s="8"/>
      <c r="L6" s="8"/>
    </row>
    <row r="7" spans="1:12" s="113" customFormat="1" ht="18" customHeight="1" x14ac:dyDescent="0.35">
      <c r="A7" s="17"/>
      <c r="B7" s="109" t="s">
        <v>566</v>
      </c>
      <c r="C7" s="224"/>
      <c r="D7" s="342"/>
      <c r="E7" s="348"/>
      <c r="F7" s="342"/>
      <c r="G7" s="344"/>
      <c r="H7" s="31"/>
      <c r="I7" s="8"/>
      <c r="J7" s="8"/>
      <c r="K7" s="8"/>
      <c r="L7" s="8"/>
    </row>
    <row r="8" spans="1:12" s="145" customFormat="1" ht="18" customHeight="1" x14ac:dyDescent="0.35">
      <c r="A8" s="17"/>
      <c r="B8" s="144" t="s">
        <v>574</v>
      </c>
      <c r="C8" s="224"/>
      <c r="D8" s="283"/>
      <c r="E8" s="36"/>
      <c r="F8" s="283"/>
      <c r="G8" s="43"/>
      <c r="H8" s="31"/>
      <c r="I8" s="8"/>
      <c r="J8" s="8"/>
      <c r="K8" s="8"/>
      <c r="L8" s="8"/>
    </row>
    <row r="9" spans="1:12" s="113" customFormat="1" ht="10" customHeight="1" x14ac:dyDescent="0.35">
      <c r="A9" s="17"/>
      <c r="B9" s="18"/>
      <c r="C9" s="19"/>
      <c r="D9" s="283"/>
      <c r="E9" s="30"/>
      <c r="F9" s="283"/>
      <c r="G9" s="115"/>
      <c r="H9" s="31"/>
      <c r="I9" s="8"/>
      <c r="J9" s="8"/>
      <c r="K9" s="8"/>
      <c r="L9" s="8"/>
    </row>
    <row r="10" spans="1:12" s="113" customFormat="1" ht="18" customHeight="1" x14ac:dyDescent="0.35">
      <c r="A10" s="17"/>
      <c r="B10" s="109" t="s">
        <v>573</v>
      </c>
      <c r="C10" s="224"/>
      <c r="D10" s="342" t="s">
        <v>575</v>
      </c>
      <c r="E10" s="347"/>
      <c r="F10" s="341" t="s">
        <v>570</v>
      </c>
      <c r="G10" s="343"/>
      <c r="H10" s="31"/>
      <c r="I10" s="8"/>
      <c r="J10" s="8"/>
      <c r="K10" s="8"/>
      <c r="L10" s="8"/>
    </row>
    <row r="11" spans="1:12" s="113" customFormat="1" ht="18" customHeight="1" x14ac:dyDescent="0.35">
      <c r="A11" s="17"/>
      <c r="B11" s="109" t="s">
        <v>566</v>
      </c>
      <c r="C11" s="224"/>
      <c r="D11" s="342"/>
      <c r="E11" s="348"/>
      <c r="F11" s="342"/>
      <c r="G11" s="344"/>
      <c r="H11" s="31"/>
      <c r="I11" s="8"/>
      <c r="J11" s="8"/>
      <c r="K11" s="8"/>
      <c r="L11" s="8"/>
    </row>
    <row r="12" spans="1:12" s="145" customFormat="1" ht="18" customHeight="1" x14ac:dyDescent="0.35">
      <c r="A12" s="17"/>
      <c r="B12" s="144" t="s">
        <v>574</v>
      </c>
      <c r="C12" s="224"/>
      <c r="D12" s="283"/>
      <c r="E12" s="36"/>
      <c r="F12" s="283"/>
      <c r="G12" s="43"/>
      <c r="H12" s="31"/>
      <c r="I12" s="8"/>
      <c r="J12" s="8"/>
      <c r="K12" s="8"/>
      <c r="L12" s="8"/>
    </row>
    <row r="13" spans="1:12" s="113" customFormat="1" ht="10" customHeight="1" x14ac:dyDescent="0.35">
      <c r="A13" s="17"/>
      <c r="B13" s="18"/>
      <c r="C13" s="19"/>
      <c r="D13" s="283"/>
      <c r="E13" s="30"/>
      <c r="F13" s="283"/>
      <c r="G13" s="115"/>
      <c r="H13" s="31"/>
      <c r="I13" s="8"/>
      <c r="J13" s="8"/>
      <c r="K13" s="8"/>
      <c r="L13" s="8"/>
    </row>
    <row r="14" spans="1:12" s="113" customFormat="1" ht="18" customHeight="1" x14ac:dyDescent="0.35">
      <c r="A14" s="17"/>
      <c r="B14" s="109" t="s">
        <v>573</v>
      </c>
      <c r="C14" s="224"/>
      <c r="D14" s="342" t="s">
        <v>575</v>
      </c>
      <c r="E14" s="347"/>
      <c r="F14" s="341" t="s">
        <v>570</v>
      </c>
      <c r="G14" s="343"/>
      <c r="H14" s="31"/>
      <c r="I14" s="8"/>
      <c r="J14" s="8"/>
      <c r="K14" s="8"/>
      <c r="L14" s="8"/>
    </row>
    <row r="15" spans="1:12" s="113" customFormat="1" ht="18" customHeight="1" x14ac:dyDescent="0.35">
      <c r="A15" s="17"/>
      <c r="B15" s="109" t="s">
        <v>566</v>
      </c>
      <c r="C15" s="224"/>
      <c r="D15" s="342"/>
      <c r="E15" s="348"/>
      <c r="F15" s="342"/>
      <c r="G15" s="344"/>
      <c r="H15" s="31"/>
      <c r="I15" s="8"/>
      <c r="J15" s="8"/>
      <c r="K15" s="8"/>
      <c r="L15" s="8"/>
    </row>
    <row r="16" spans="1:12" s="145" customFormat="1" ht="18" customHeight="1" x14ac:dyDescent="0.35">
      <c r="A16" s="17"/>
      <c r="B16" s="144" t="s">
        <v>574</v>
      </c>
      <c r="C16" s="224"/>
      <c r="D16" s="283"/>
      <c r="E16" s="36"/>
      <c r="F16" s="283"/>
      <c r="G16" s="43"/>
      <c r="H16" s="31"/>
      <c r="I16" s="8"/>
      <c r="J16" s="8"/>
      <c r="K16" s="8"/>
      <c r="L16" s="8"/>
    </row>
    <row r="17" spans="1:12" s="113" customFormat="1" ht="10" customHeight="1" x14ac:dyDescent="0.35">
      <c r="A17" s="17"/>
      <c r="B17" s="18"/>
      <c r="C17" s="19"/>
      <c r="D17" s="283"/>
      <c r="E17" s="30"/>
      <c r="F17" s="283"/>
      <c r="G17" s="115"/>
      <c r="H17" s="31"/>
      <c r="I17" s="8"/>
      <c r="J17" s="8"/>
      <c r="K17" s="8"/>
      <c r="L17" s="8"/>
    </row>
    <row r="18" spans="1:12" s="113" customFormat="1" ht="18" customHeight="1" x14ac:dyDescent="0.35">
      <c r="A18" s="17"/>
      <c r="B18" s="109" t="s">
        <v>573</v>
      </c>
      <c r="C18" s="224"/>
      <c r="D18" s="342" t="s">
        <v>575</v>
      </c>
      <c r="E18" s="347"/>
      <c r="F18" s="341" t="s">
        <v>570</v>
      </c>
      <c r="G18" s="343"/>
      <c r="H18" s="31"/>
      <c r="I18" s="8"/>
      <c r="J18" s="8"/>
      <c r="K18" s="8"/>
      <c r="L18" s="8"/>
    </row>
    <row r="19" spans="1:12" s="113" customFormat="1" ht="18" customHeight="1" x14ac:dyDescent="0.35">
      <c r="A19" s="17"/>
      <c r="B19" s="109" t="s">
        <v>566</v>
      </c>
      <c r="C19" s="224"/>
      <c r="D19" s="342"/>
      <c r="E19" s="348"/>
      <c r="F19" s="342"/>
      <c r="G19" s="344"/>
      <c r="H19" s="31"/>
      <c r="I19" s="8"/>
      <c r="J19" s="8"/>
      <c r="K19" s="8"/>
      <c r="L19" s="8"/>
    </row>
    <row r="20" spans="1:12" s="145" customFormat="1" ht="18" customHeight="1" x14ac:dyDescent="0.35">
      <c r="A20" s="17"/>
      <c r="B20" s="144" t="s">
        <v>574</v>
      </c>
      <c r="C20" s="224"/>
      <c r="D20" s="283"/>
      <c r="E20" s="36"/>
      <c r="F20" s="283"/>
      <c r="G20" s="43"/>
      <c r="H20" s="31"/>
      <c r="I20" s="8"/>
      <c r="J20" s="8"/>
      <c r="K20" s="8"/>
      <c r="L20" s="8"/>
    </row>
    <row r="21" spans="1:12" s="113" customFormat="1" ht="10" customHeight="1" x14ac:dyDescent="0.35">
      <c r="A21" s="17"/>
      <c r="B21" s="18"/>
      <c r="C21" s="19"/>
      <c r="D21" s="283"/>
      <c r="E21" s="30"/>
      <c r="F21" s="283"/>
      <c r="G21" s="115"/>
      <c r="H21" s="31"/>
      <c r="I21" s="8"/>
      <c r="J21" s="8"/>
      <c r="K21" s="8"/>
      <c r="L21" s="8"/>
    </row>
    <row r="22" spans="1:12" s="113" customFormat="1" ht="18" customHeight="1" x14ac:dyDescent="0.35">
      <c r="A22" s="17"/>
      <c r="B22" s="109" t="s">
        <v>573</v>
      </c>
      <c r="C22" s="224"/>
      <c r="D22" s="342" t="s">
        <v>575</v>
      </c>
      <c r="E22" s="347"/>
      <c r="F22" s="341" t="s">
        <v>570</v>
      </c>
      <c r="G22" s="343"/>
      <c r="H22" s="31"/>
      <c r="I22" s="8"/>
      <c r="J22" s="8"/>
      <c r="K22" s="8"/>
      <c r="L22" s="8"/>
    </row>
    <row r="23" spans="1:12" s="113" customFormat="1" ht="18" customHeight="1" x14ac:dyDescent="0.35">
      <c r="A23" s="17"/>
      <c r="B23" s="109" t="s">
        <v>566</v>
      </c>
      <c r="C23" s="224"/>
      <c r="D23" s="342"/>
      <c r="E23" s="348"/>
      <c r="F23" s="342"/>
      <c r="G23" s="344"/>
      <c r="H23" s="31"/>
      <c r="I23" s="8"/>
      <c r="J23" s="8"/>
      <c r="K23" s="8"/>
      <c r="L23" s="8"/>
    </row>
    <row r="24" spans="1:12" s="145" customFormat="1" ht="18" customHeight="1" x14ac:dyDescent="0.35">
      <c r="A24" s="17"/>
      <c r="B24" s="144" t="s">
        <v>574</v>
      </c>
      <c r="C24" s="224"/>
      <c r="D24" s="283"/>
      <c r="E24" s="36"/>
      <c r="F24" s="283"/>
      <c r="G24" s="43"/>
      <c r="H24" s="31"/>
      <c r="I24" s="8"/>
      <c r="J24" s="8"/>
      <c r="K24" s="8"/>
      <c r="L24" s="8"/>
    </row>
    <row r="25" spans="1:12" s="113" customFormat="1" ht="10" customHeight="1" x14ac:dyDescent="0.35">
      <c r="A25" s="17"/>
      <c r="B25" s="18"/>
      <c r="C25" s="19"/>
      <c r="D25" s="283"/>
      <c r="E25" s="30"/>
      <c r="F25" s="283"/>
      <c r="G25" s="115"/>
      <c r="H25" s="31"/>
      <c r="I25" s="8"/>
      <c r="J25" s="8"/>
      <c r="K25" s="8"/>
      <c r="L25" s="8"/>
    </row>
    <row r="26" spans="1:12" s="113" customFormat="1" ht="18" customHeight="1" x14ac:dyDescent="0.35">
      <c r="A26" s="17"/>
      <c r="B26" s="109" t="s">
        <v>573</v>
      </c>
      <c r="C26" s="224"/>
      <c r="D26" s="342" t="s">
        <v>575</v>
      </c>
      <c r="E26" s="347"/>
      <c r="F26" s="341" t="s">
        <v>570</v>
      </c>
      <c r="G26" s="343"/>
      <c r="H26" s="31"/>
      <c r="I26" s="8"/>
      <c r="J26" s="8"/>
      <c r="K26" s="8"/>
      <c r="L26" s="8"/>
    </row>
    <row r="27" spans="1:12" s="113" customFormat="1" ht="18" customHeight="1" x14ac:dyDescent="0.35">
      <c r="A27" s="17"/>
      <c r="B27" s="109" t="s">
        <v>566</v>
      </c>
      <c r="C27" s="224"/>
      <c r="D27" s="342"/>
      <c r="E27" s="348"/>
      <c r="F27" s="342"/>
      <c r="G27" s="344"/>
      <c r="H27" s="31"/>
      <c r="I27" s="8"/>
      <c r="J27" s="8"/>
      <c r="K27" s="8"/>
      <c r="L27" s="8"/>
    </row>
    <row r="28" spans="1:12" s="145" customFormat="1" ht="18" customHeight="1" x14ac:dyDescent="0.35">
      <c r="A28" s="17"/>
      <c r="B28" s="144" t="s">
        <v>574</v>
      </c>
      <c r="C28" s="224"/>
      <c r="D28" s="283"/>
      <c r="E28" s="36"/>
      <c r="F28" s="283"/>
      <c r="G28" s="43"/>
      <c r="H28" s="31"/>
      <c r="I28" s="8"/>
      <c r="J28" s="8"/>
      <c r="K28" s="8"/>
      <c r="L28" s="8"/>
    </row>
    <row r="29" spans="1:12" s="113" customFormat="1" ht="10" customHeight="1" x14ac:dyDescent="0.35">
      <c r="A29" s="17"/>
      <c r="B29" s="18"/>
      <c r="C29" s="19"/>
      <c r="D29" s="283"/>
      <c r="E29" s="30"/>
      <c r="F29" s="283"/>
      <c r="G29" s="115"/>
      <c r="H29" s="31"/>
      <c r="I29" s="8"/>
      <c r="J29" s="8"/>
      <c r="K29" s="8"/>
      <c r="L29" s="8"/>
    </row>
    <row r="30" spans="1:12" s="113" customFormat="1" ht="18" customHeight="1" x14ac:dyDescent="0.35">
      <c r="A30" s="17"/>
      <c r="B30" s="109" t="s">
        <v>573</v>
      </c>
      <c r="C30" s="224"/>
      <c r="D30" s="342" t="s">
        <v>575</v>
      </c>
      <c r="E30" s="347"/>
      <c r="F30" s="341" t="s">
        <v>570</v>
      </c>
      <c r="G30" s="343"/>
      <c r="H30" s="31"/>
      <c r="I30" s="8"/>
      <c r="J30" s="8"/>
      <c r="K30" s="8"/>
      <c r="L30" s="8"/>
    </row>
    <row r="31" spans="1:12" s="113" customFormat="1" ht="18" customHeight="1" x14ac:dyDescent="0.35">
      <c r="A31" s="17"/>
      <c r="B31" s="109" t="s">
        <v>566</v>
      </c>
      <c r="C31" s="224"/>
      <c r="D31" s="342"/>
      <c r="E31" s="348"/>
      <c r="F31" s="342"/>
      <c r="G31" s="344"/>
      <c r="H31" s="31"/>
      <c r="I31" s="8"/>
      <c r="J31" s="8"/>
      <c r="K31" s="8"/>
      <c r="L31" s="8"/>
    </row>
    <row r="32" spans="1:12" s="145" customFormat="1" ht="18" customHeight="1" x14ac:dyDescent="0.35">
      <c r="A32" s="17"/>
      <c r="B32" s="144" t="s">
        <v>574</v>
      </c>
      <c r="C32" s="224"/>
      <c r="D32" s="283"/>
      <c r="E32" s="36"/>
      <c r="F32" s="283"/>
      <c r="G32" s="43"/>
      <c r="H32" s="31"/>
      <c r="I32" s="8"/>
      <c r="J32" s="8"/>
      <c r="K32" s="8"/>
      <c r="L32" s="8"/>
    </row>
    <row r="33" spans="1:12" s="113" customFormat="1" ht="10" customHeight="1" x14ac:dyDescent="0.35">
      <c r="A33" s="17"/>
      <c r="B33" s="18"/>
      <c r="C33" s="19"/>
      <c r="D33" s="283"/>
      <c r="E33" s="30"/>
      <c r="F33" s="283"/>
      <c r="G33" s="115"/>
      <c r="H33" s="31"/>
      <c r="I33" s="8"/>
      <c r="J33" s="8"/>
      <c r="K33" s="8"/>
      <c r="L33" s="8"/>
    </row>
    <row r="34" spans="1:12" s="113" customFormat="1" ht="18" customHeight="1" x14ac:dyDescent="0.35">
      <c r="A34" s="17"/>
      <c r="B34" s="109" t="s">
        <v>573</v>
      </c>
      <c r="C34" s="224"/>
      <c r="D34" s="342" t="s">
        <v>575</v>
      </c>
      <c r="E34" s="347"/>
      <c r="F34" s="341" t="s">
        <v>570</v>
      </c>
      <c r="G34" s="343"/>
      <c r="H34" s="31"/>
      <c r="I34" s="8"/>
      <c r="J34" s="8"/>
      <c r="K34" s="8"/>
      <c r="L34" s="8"/>
    </row>
    <row r="35" spans="1:12" s="113" customFormat="1" ht="18" customHeight="1" x14ac:dyDescent="0.35">
      <c r="A35" s="17"/>
      <c r="B35" s="109" t="s">
        <v>566</v>
      </c>
      <c r="C35" s="224"/>
      <c r="D35" s="342"/>
      <c r="E35" s="348"/>
      <c r="F35" s="342"/>
      <c r="G35" s="344"/>
      <c r="H35" s="31"/>
      <c r="I35" s="8"/>
      <c r="J35" s="8"/>
      <c r="K35" s="8"/>
      <c r="L35" s="8"/>
    </row>
    <row r="36" spans="1:12" s="145" customFormat="1" ht="18" customHeight="1" x14ac:dyDescent="0.35">
      <c r="A36" s="17"/>
      <c r="B36" s="144" t="s">
        <v>574</v>
      </c>
      <c r="C36" s="224"/>
      <c r="D36" s="283"/>
      <c r="E36" s="36"/>
      <c r="F36" s="283"/>
      <c r="G36" s="43"/>
      <c r="H36" s="31"/>
      <c r="I36" s="8"/>
      <c r="J36" s="8"/>
      <c r="K36" s="8"/>
      <c r="L36" s="8"/>
    </row>
    <row r="37" spans="1:12" s="113" customFormat="1" ht="10" customHeight="1" x14ac:dyDescent="0.35">
      <c r="A37" s="17"/>
      <c r="B37" s="18"/>
      <c r="C37" s="19"/>
      <c r="D37" s="283"/>
      <c r="E37" s="30"/>
      <c r="F37" s="283"/>
      <c r="G37" s="115"/>
      <c r="H37" s="31"/>
      <c r="I37" s="8"/>
      <c r="J37" s="8"/>
      <c r="K37" s="8"/>
      <c r="L37" s="8"/>
    </row>
    <row r="38" spans="1:12" s="113" customFormat="1" ht="18" customHeight="1" x14ac:dyDescent="0.35">
      <c r="A38" s="17"/>
      <c r="B38" s="109" t="s">
        <v>573</v>
      </c>
      <c r="C38" s="224"/>
      <c r="D38" s="342" t="s">
        <v>575</v>
      </c>
      <c r="E38" s="347"/>
      <c r="F38" s="341" t="s">
        <v>570</v>
      </c>
      <c r="G38" s="343"/>
      <c r="H38" s="31"/>
      <c r="I38" s="8"/>
      <c r="J38" s="8"/>
      <c r="K38" s="8"/>
      <c r="L38" s="8"/>
    </row>
    <row r="39" spans="1:12" s="113" customFormat="1" ht="18" customHeight="1" x14ac:dyDescent="0.35">
      <c r="A39" s="17"/>
      <c r="B39" s="109" t="s">
        <v>566</v>
      </c>
      <c r="C39" s="224"/>
      <c r="D39" s="342"/>
      <c r="E39" s="348"/>
      <c r="F39" s="342"/>
      <c r="G39" s="344"/>
      <c r="H39" s="31"/>
      <c r="I39" s="8"/>
      <c r="J39" s="8"/>
      <c r="K39" s="8"/>
      <c r="L39" s="8"/>
    </row>
    <row r="40" spans="1:12" s="145" customFormat="1" ht="18" customHeight="1" x14ac:dyDescent="0.35">
      <c r="A40" s="17"/>
      <c r="B40" s="144" t="s">
        <v>574</v>
      </c>
      <c r="C40" s="224"/>
      <c r="D40" s="283"/>
      <c r="E40" s="36"/>
      <c r="F40" s="283"/>
      <c r="G40" s="43"/>
      <c r="H40" s="31"/>
      <c r="I40" s="8"/>
      <c r="J40" s="8"/>
      <c r="K40" s="8"/>
      <c r="L40" s="8"/>
    </row>
    <row r="41" spans="1:12" s="113" customFormat="1" ht="10" customHeight="1" x14ac:dyDescent="0.35">
      <c r="A41" s="17"/>
      <c r="B41" s="18"/>
      <c r="C41" s="19"/>
      <c r="D41" s="283"/>
      <c r="E41" s="30"/>
      <c r="F41" s="283"/>
      <c r="G41" s="115"/>
      <c r="H41" s="31"/>
      <c r="I41" s="8"/>
      <c r="J41" s="8"/>
      <c r="K41" s="8"/>
      <c r="L41" s="8"/>
    </row>
    <row r="42" spans="1:12" s="113" customFormat="1" ht="18" customHeight="1" x14ac:dyDescent="0.35">
      <c r="A42" s="17"/>
      <c r="B42" s="109" t="s">
        <v>573</v>
      </c>
      <c r="C42" s="224"/>
      <c r="D42" s="342" t="s">
        <v>575</v>
      </c>
      <c r="E42" s="347"/>
      <c r="F42" s="341" t="s">
        <v>570</v>
      </c>
      <c r="G42" s="343"/>
      <c r="H42" s="31"/>
      <c r="I42" s="8"/>
      <c r="J42" s="8"/>
      <c r="K42" s="8"/>
      <c r="L42" s="8"/>
    </row>
    <row r="43" spans="1:12" s="113" customFormat="1" ht="18" customHeight="1" x14ac:dyDescent="0.35">
      <c r="A43" s="17"/>
      <c r="B43" s="109" t="s">
        <v>566</v>
      </c>
      <c r="C43" s="224"/>
      <c r="D43" s="342"/>
      <c r="E43" s="348"/>
      <c r="F43" s="342"/>
      <c r="G43" s="344"/>
      <c r="H43" s="31"/>
      <c r="I43" s="8"/>
      <c r="J43" s="8"/>
      <c r="K43" s="8"/>
      <c r="L43" s="8"/>
    </row>
    <row r="44" spans="1:12" s="145" customFormat="1" ht="18" customHeight="1" x14ac:dyDescent="0.35">
      <c r="A44" s="17"/>
      <c r="B44" s="144" t="s">
        <v>574</v>
      </c>
      <c r="C44" s="224"/>
      <c r="D44" s="283"/>
      <c r="E44" s="36"/>
      <c r="F44" s="283"/>
      <c r="G44" s="43"/>
      <c r="H44" s="31"/>
      <c r="I44" s="8"/>
      <c r="J44" s="8"/>
      <c r="K44" s="8"/>
      <c r="L44" s="8"/>
    </row>
    <row r="45" spans="1:12" s="113" customFormat="1" ht="10" customHeight="1" x14ac:dyDescent="0.35">
      <c r="A45" s="17"/>
      <c r="B45" s="18"/>
      <c r="C45" s="19"/>
      <c r="D45" s="283"/>
      <c r="E45" s="30"/>
      <c r="F45" s="283"/>
      <c r="G45" s="115"/>
      <c r="H45" s="31"/>
      <c r="I45" s="8"/>
      <c r="J45" s="8"/>
      <c r="K45" s="8"/>
      <c r="L45" s="8"/>
    </row>
    <row r="46" spans="1:12" s="113" customFormat="1" ht="18" customHeight="1" x14ac:dyDescent="0.35">
      <c r="A46" s="17"/>
      <c r="B46" s="109" t="s">
        <v>573</v>
      </c>
      <c r="C46" s="224"/>
      <c r="D46" s="342" t="s">
        <v>575</v>
      </c>
      <c r="E46" s="347"/>
      <c r="F46" s="341" t="s">
        <v>570</v>
      </c>
      <c r="G46" s="343"/>
      <c r="H46" s="31"/>
      <c r="I46" s="8"/>
      <c r="J46" s="8"/>
      <c r="K46" s="8"/>
      <c r="L46" s="8"/>
    </row>
    <row r="47" spans="1:12" s="113" customFormat="1" ht="18" customHeight="1" x14ac:dyDescent="0.35">
      <c r="A47" s="17"/>
      <c r="B47" s="109" t="s">
        <v>566</v>
      </c>
      <c r="C47" s="224"/>
      <c r="D47" s="342"/>
      <c r="E47" s="348"/>
      <c r="F47" s="342"/>
      <c r="G47" s="344"/>
      <c r="H47" s="31"/>
      <c r="I47" s="8"/>
      <c r="J47" s="8"/>
      <c r="K47" s="8"/>
      <c r="L47" s="8"/>
    </row>
    <row r="48" spans="1:12" s="145" customFormat="1" ht="18" customHeight="1" x14ac:dyDescent="0.35">
      <c r="A48" s="17"/>
      <c r="B48" s="144" t="s">
        <v>574</v>
      </c>
      <c r="C48" s="224"/>
      <c r="D48" s="283"/>
      <c r="E48" s="36"/>
      <c r="F48" s="283"/>
      <c r="G48" s="43"/>
      <c r="H48" s="31"/>
      <c r="I48" s="8"/>
      <c r="J48" s="8"/>
      <c r="K48" s="8"/>
      <c r="L48" s="8"/>
    </row>
    <row r="49" spans="1:12" s="113" customFormat="1" ht="10" customHeight="1" x14ac:dyDescent="0.35">
      <c r="A49" s="17"/>
      <c r="B49" s="18"/>
      <c r="C49" s="19"/>
      <c r="D49" s="283"/>
      <c r="E49" s="30"/>
      <c r="F49" s="283"/>
      <c r="G49" s="115"/>
      <c r="H49" s="31"/>
      <c r="I49" s="8"/>
      <c r="J49" s="8"/>
      <c r="K49" s="8"/>
      <c r="L49" s="8"/>
    </row>
    <row r="50" spans="1:12" s="113" customFormat="1" ht="18" customHeight="1" x14ac:dyDescent="0.35">
      <c r="A50" s="17"/>
      <c r="B50" s="109" t="s">
        <v>573</v>
      </c>
      <c r="C50" s="224"/>
      <c r="D50" s="342" t="s">
        <v>575</v>
      </c>
      <c r="E50" s="347"/>
      <c r="F50" s="341" t="s">
        <v>570</v>
      </c>
      <c r="G50" s="343"/>
      <c r="H50" s="31"/>
      <c r="I50" s="8"/>
      <c r="J50" s="8"/>
      <c r="K50" s="8"/>
      <c r="L50" s="8"/>
    </row>
    <row r="51" spans="1:12" s="113" customFormat="1" ht="18" customHeight="1" x14ac:dyDescent="0.35">
      <c r="A51" s="17"/>
      <c r="B51" s="109" t="s">
        <v>566</v>
      </c>
      <c r="C51" s="224"/>
      <c r="D51" s="342"/>
      <c r="E51" s="348"/>
      <c r="F51" s="342"/>
      <c r="G51" s="344"/>
      <c r="H51" s="31"/>
      <c r="I51" s="8"/>
      <c r="J51" s="8"/>
      <c r="K51" s="8"/>
      <c r="L51" s="8"/>
    </row>
    <row r="52" spans="1:12" s="145" customFormat="1" ht="18" customHeight="1" x14ac:dyDescent="0.35">
      <c r="A52" s="17"/>
      <c r="B52" s="144" t="s">
        <v>574</v>
      </c>
      <c r="C52" s="224"/>
      <c r="D52" s="283"/>
      <c r="E52" s="36"/>
      <c r="F52" s="283"/>
      <c r="G52" s="43"/>
      <c r="H52" s="31"/>
      <c r="I52" s="8"/>
      <c r="J52" s="8"/>
      <c r="K52" s="8"/>
      <c r="L52" s="8"/>
    </row>
    <row r="53" spans="1:12" s="113" customFormat="1" ht="10" customHeight="1" x14ac:dyDescent="0.35">
      <c r="A53" s="17"/>
      <c r="B53" s="18"/>
      <c r="C53" s="19"/>
      <c r="D53" s="283"/>
      <c r="E53" s="30"/>
      <c r="F53" s="283"/>
      <c r="G53" s="115"/>
      <c r="H53" s="31"/>
      <c r="I53" s="8"/>
      <c r="J53" s="8"/>
      <c r="K53" s="8"/>
      <c r="L53" s="8"/>
    </row>
    <row r="54" spans="1:12" s="113" customFormat="1" ht="18" customHeight="1" x14ac:dyDescent="0.35">
      <c r="A54" s="17"/>
      <c r="B54" s="109" t="s">
        <v>573</v>
      </c>
      <c r="C54" s="224"/>
      <c r="D54" s="342" t="s">
        <v>575</v>
      </c>
      <c r="E54" s="347"/>
      <c r="F54" s="341" t="s">
        <v>570</v>
      </c>
      <c r="G54" s="343"/>
      <c r="H54" s="31"/>
      <c r="I54" s="8"/>
      <c r="J54" s="8"/>
      <c r="K54" s="8"/>
      <c r="L54" s="8"/>
    </row>
    <row r="55" spans="1:12" s="113" customFormat="1" ht="18" customHeight="1" x14ac:dyDescent="0.35">
      <c r="A55" s="17"/>
      <c r="B55" s="109" t="s">
        <v>566</v>
      </c>
      <c r="C55" s="224"/>
      <c r="D55" s="342"/>
      <c r="E55" s="348"/>
      <c r="F55" s="342"/>
      <c r="G55" s="344"/>
      <c r="H55" s="31"/>
      <c r="I55" s="8"/>
      <c r="J55" s="8"/>
      <c r="K55" s="8"/>
      <c r="L55" s="8"/>
    </row>
    <row r="56" spans="1:12" s="145" customFormat="1" ht="18" customHeight="1" x14ac:dyDescent="0.35">
      <c r="A56" s="17"/>
      <c r="B56" s="144" t="s">
        <v>574</v>
      </c>
      <c r="C56" s="224"/>
      <c r="D56" s="283"/>
      <c r="E56" s="36"/>
      <c r="F56" s="283"/>
      <c r="G56" s="43"/>
      <c r="H56" s="31"/>
      <c r="I56" s="8"/>
      <c r="J56" s="8"/>
      <c r="K56" s="8"/>
      <c r="L56" s="8"/>
    </row>
    <row r="57" spans="1:12" s="113" customFormat="1" ht="10" customHeight="1" x14ac:dyDescent="0.35">
      <c r="A57" s="17"/>
      <c r="B57" s="18"/>
      <c r="C57" s="19"/>
      <c r="D57" s="283"/>
      <c r="E57" s="30"/>
      <c r="F57" s="283"/>
      <c r="G57" s="115"/>
      <c r="H57" s="31"/>
      <c r="I57" s="8"/>
      <c r="J57" s="8"/>
      <c r="K57" s="8"/>
      <c r="L57" s="8"/>
    </row>
    <row r="58" spans="1:12" s="113" customFormat="1" ht="18" customHeight="1" x14ac:dyDescent="0.35">
      <c r="A58" s="17"/>
      <c r="B58" s="109" t="s">
        <v>573</v>
      </c>
      <c r="C58" s="224"/>
      <c r="D58" s="342" t="s">
        <v>575</v>
      </c>
      <c r="E58" s="347"/>
      <c r="F58" s="341" t="s">
        <v>570</v>
      </c>
      <c r="G58" s="343"/>
      <c r="H58" s="31"/>
      <c r="I58" s="8"/>
      <c r="J58" s="8"/>
      <c r="K58" s="8"/>
      <c r="L58" s="8"/>
    </row>
    <row r="59" spans="1:12" s="113" customFormat="1" ht="18" customHeight="1" x14ac:dyDescent="0.35">
      <c r="A59" s="17"/>
      <c r="B59" s="109" t="s">
        <v>566</v>
      </c>
      <c r="C59" s="224"/>
      <c r="D59" s="342"/>
      <c r="E59" s="348"/>
      <c r="F59" s="342"/>
      <c r="G59" s="344"/>
      <c r="H59" s="31"/>
      <c r="I59" s="8"/>
      <c r="J59" s="8"/>
      <c r="K59" s="8"/>
      <c r="L59" s="8"/>
    </row>
    <row r="60" spans="1:12" s="145" customFormat="1" ht="18" customHeight="1" x14ac:dyDescent="0.35">
      <c r="A60" s="17"/>
      <c r="B60" s="144" t="s">
        <v>574</v>
      </c>
      <c r="C60" s="224"/>
      <c r="D60" s="283"/>
      <c r="E60" s="36"/>
      <c r="F60" s="283"/>
      <c r="G60" s="43"/>
      <c r="H60" s="31"/>
      <c r="I60" s="8"/>
      <c r="J60" s="8"/>
      <c r="K60" s="8"/>
      <c r="L60" s="8"/>
    </row>
    <row r="61" spans="1:12" s="113" customFormat="1" ht="10" customHeight="1" x14ac:dyDescent="0.35">
      <c r="A61" s="17"/>
      <c r="B61" s="18"/>
      <c r="C61" s="19"/>
      <c r="D61" s="283"/>
      <c r="E61" s="30"/>
      <c r="F61" s="283"/>
      <c r="G61" s="115"/>
      <c r="H61" s="31"/>
      <c r="I61" s="8"/>
      <c r="J61" s="8"/>
      <c r="K61" s="8"/>
      <c r="L61" s="8"/>
    </row>
    <row r="62" spans="1:12" s="113" customFormat="1" ht="18" customHeight="1" x14ac:dyDescent="0.35">
      <c r="A62" s="17"/>
      <c r="B62" s="109" t="s">
        <v>573</v>
      </c>
      <c r="C62" s="224"/>
      <c r="D62" s="342" t="s">
        <v>575</v>
      </c>
      <c r="E62" s="347"/>
      <c r="F62" s="341" t="s">
        <v>570</v>
      </c>
      <c r="G62" s="343"/>
      <c r="H62" s="31"/>
      <c r="I62" s="8"/>
      <c r="J62" s="8"/>
      <c r="K62" s="8"/>
      <c r="L62" s="8"/>
    </row>
    <row r="63" spans="1:12" s="113" customFormat="1" ht="18" customHeight="1" x14ac:dyDescent="0.35">
      <c r="A63" s="17"/>
      <c r="B63" s="109" t="s">
        <v>566</v>
      </c>
      <c r="C63" s="224"/>
      <c r="D63" s="342"/>
      <c r="E63" s="348"/>
      <c r="F63" s="342"/>
      <c r="G63" s="344"/>
      <c r="H63" s="31"/>
      <c r="I63" s="8"/>
      <c r="J63" s="8"/>
      <c r="K63" s="8"/>
      <c r="L63" s="8"/>
    </row>
    <row r="64" spans="1:12" s="145" customFormat="1" ht="18" customHeight="1" x14ac:dyDescent="0.35">
      <c r="A64" s="17"/>
      <c r="B64" s="144" t="s">
        <v>574</v>
      </c>
      <c r="C64" s="224"/>
      <c r="D64" s="283"/>
      <c r="E64" s="36"/>
      <c r="F64" s="283"/>
      <c r="G64" s="43"/>
      <c r="H64" s="31"/>
      <c r="I64" s="8"/>
      <c r="J64" s="8"/>
      <c r="K64" s="8"/>
      <c r="L64" s="8"/>
    </row>
    <row r="65" spans="1:12" s="113" customFormat="1" ht="10" customHeight="1" x14ac:dyDescent="0.35">
      <c r="A65" s="17"/>
      <c r="B65" s="18"/>
      <c r="C65" s="19"/>
      <c r="D65" s="283"/>
      <c r="E65" s="30"/>
      <c r="F65" s="283"/>
      <c r="G65" s="115"/>
      <c r="H65" s="31"/>
      <c r="I65" s="8"/>
      <c r="J65" s="8"/>
      <c r="K65" s="8"/>
      <c r="L65" s="8"/>
    </row>
    <row r="66" spans="1:12" s="113" customFormat="1" ht="18" customHeight="1" x14ac:dyDescent="0.35">
      <c r="A66" s="17"/>
      <c r="B66" s="109" t="s">
        <v>573</v>
      </c>
      <c r="C66" s="224"/>
      <c r="D66" s="342" t="s">
        <v>575</v>
      </c>
      <c r="E66" s="347"/>
      <c r="F66" s="341" t="s">
        <v>570</v>
      </c>
      <c r="G66" s="343"/>
      <c r="H66" s="31"/>
      <c r="I66" s="8"/>
      <c r="J66" s="8"/>
      <c r="K66" s="8"/>
      <c r="L66" s="8"/>
    </row>
    <row r="67" spans="1:12" s="113" customFormat="1" ht="18" customHeight="1" x14ac:dyDescent="0.35">
      <c r="A67" s="17"/>
      <c r="B67" s="109" t="s">
        <v>566</v>
      </c>
      <c r="C67" s="224"/>
      <c r="D67" s="342"/>
      <c r="E67" s="348"/>
      <c r="F67" s="342"/>
      <c r="G67" s="344"/>
      <c r="H67" s="31"/>
      <c r="I67" s="8"/>
      <c r="J67" s="8"/>
      <c r="K67" s="8"/>
      <c r="L67" s="8"/>
    </row>
    <row r="68" spans="1:12" s="145" customFormat="1" ht="18" customHeight="1" x14ac:dyDescent="0.35">
      <c r="A68" s="17"/>
      <c r="B68" s="144" t="s">
        <v>574</v>
      </c>
      <c r="C68" s="224"/>
      <c r="D68" s="283"/>
      <c r="E68" s="36"/>
      <c r="F68" s="283"/>
      <c r="G68" s="43"/>
      <c r="H68" s="31"/>
      <c r="I68" s="8"/>
      <c r="J68" s="8"/>
      <c r="K68" s="8"/>
      <c r="L68" s="8"/>
    </row>
    <row r="69" spans="1:12" s="113" customFormat="1" ht="10" customHeight="1" x14ac:dyDescent="0.35">
      <c r="A69" s="17"/>
      <c r="B69" s="18"/>
      <c r="C69" s="19"/>
      <c r="D69" s="283"/>
      <c r="E69" s="30"/>
      <c r="F69" s="283"/>
      <c r="G69" s="115"/>
      <c r="H69" s="31"/>
      <c r="I69" s="8"/>
      <c r="J69" s="8"/>
      <c r="K69" s="8"/>
      <c r="L69" s="8"/>
    </row>
    <row r="70" spans="1:12" s="113" customFormat="1" ht="18" customHeight="1" x14ac:dyDescent="0.35">
      <c r="A70" s="17"/>
      <c r="B70" s="109" t="s">
        <v>573</v>
      </c>
      <c r="C70" s="224"/>
      <c r="D70" s="342" t="s">
        <v>575</v>
      </c>
      <c r="E70" s="347"/>
      <c r="F70" s="341" t="s">
        <v>570</v>
      </c>
      <c r="G70" s="343"/>
      <c r="H70" s="31"/>
      <c r="I70" s="8"/>
      <c r="J70" s="8"/>
      <c r="K70" s="8"/>
      <c r="L70" s="8"/>
    </row>
    <row r="71" spans="1:12" s="113" customFormat="1" ht="18" customHeight="1" x14ac:dyDescent="0.35">
      <c r="A71" s="17"/>
      <c r="B71" s="109" t="s">
        <v>566</v>
      </c>
      <c r="C71" s="224"/>
      <c r="D71" s="342"/>
      <c r="E71" s="348"/>
      <c r="F71" s="342"/>
      <c r="G71" s="344"/>
      <c r="H71" s="31"/>
      <c r="I71" s="8"/>
      <c r="J71" s="8"/>
      <c r="K71" s="8"/>
      <c r="L71" s="8"/>
    </row>
    <row r="72" spans="1:12" s="145" customFormat="1" ht="18" customHeight="1" x14ac:dyDescent="0.35">
      <c r="A72" s="17"/>
      <c r="B72" s="144" t="s">
        <v>574</v>
      </c>
      <c r="C72" s="224"/>
      <c r="D72" s="283"/>
      <c r="E72" s="36"/>
      <c r="F72" s="283"/>
      <c r="G72" s="43"/>
      <c r="H72" s="31"/>
      <c r="I72" s="8"/>
      <c r="J72" s="8"/>
      <c r="K72" s="8"/>
      <c r="L72" s="8"/>
    </row>
    <row r="73" spans="1:12" s="113" customFormat="1" ht="10" customHeight="1" x14ac:dyDescent="0.35">
      <c r="A73" s="17"/>
      <c r="B73" s="18"/>
      <c r="C73" s="19"/>
      <c r="D73" s="283"/>
      <c r="E73" s="30"/>
      <c r="F73" s="283"/>
      <c r="G73" s="115"/>
      <c r="H73" s="31"/>
      <c r="I73" s="8"/>
      <c r="J73" s="8"/>
      <c r="K73" s="8"/>
      <c r="L73" s="8"/>
    </row>
    <row r="74" spans="1:12" s="113" customFormat="1" ht="18" customHeight="1" x14ac:dyDescent="0.35">
      <c r="A74" s="17"/>
      <c r="B74" s="109" t="s">
        <v>573</v>
      </c>
      <c r="C74" s="224"/>
      <c r="D74" s="342" t="s">
        <v>575</v>
      </c>
      <c r="E74" s="347"/>
      <c r="F74" s="341" t="s">
        <v>570</v>
      </c>
      <c r="G74" s="343"/>
      <c r="H74" s="31"/>
      <c r="I74" s="8"/>
      <c r="J74" s="8"/>
      <c r="K74" s="8"/>
      <c r="L74" s="8"/>
    </row>
    <row r="75" spans="1:12" s="113" customFormat="1" ht="18" customHeight="1" x14ac:dyDescent="0.35">
      <c r="A75" s="17"/>
      <c r="B75" s="109" t="s">
        <v>566</v>
      </c>
      <c r="C75" s="224"/>
      <c r="D75" s="342"/>
      <c r="E75" s="348"/>
      <c r="F75" s="342"/>
      <c r="G75" s="344"/>
      <c r="H75" s="31"/>
      <c r="I75" s="8"/>
      <c r="J75" s="8"/>
      <c r="K75" s="8"/>
      <c r="L75" s="8"/>
    </row>
    <row r="76" spans="1:12" s="145" customFormat="1" ht="18" customHeight="1" x14ac:dyDescent="0.35">
      <c r="A76" s="17"/>
      <c r="B76" s="144" t="s">
        <v>574</v>
      </c>
      <c r="C76" s="224"/>
      <c r="D76" s="283"/>
      <c r="E76" s="36"/>
      <c r="F76" s="283"/>
      <c r="G76" s="43"/>
      <c r="H76" s="31"/>
      <c r="I76" s="8"/>
      <c r="J76" s="8"/>
      <c r="K76" s="8"/>
      <c r="L76" s="8"/>
    </row>
    <row r="77" spans="1:12" s="113" customFormat="1" ht="10" customHeight="1" x14ac:dyDescent="0.35">
      <c r="A77" s="17"/>
      <c r="B77" s="18"/>
      <c r="C77" s="19"/>
      <c r="D77" s="283"/>
      <c r="E77" s="30"/>
      <c r="F77" s="283"/>
      <c r="G77" s="115"/>
      <c r="H77" s="31"/>
      <c r="I77" s="8"/>
      <c r="J77" s="8"/>
      <c r="K77" s="8"/>
      <c r="L77" s="8"/>
    </row>
    <row r="78" spans="1:12" s="113" customFormat="1" ht="18" customHeight="1" x14ac:dyDescent="0.35">
      <c r="A78" s="17"/>
      <c r="B78" s="109" t="s">
        <v>573</v>
      </c>
      <c r="C78" s="224"/>
      <c r="D78" s="342" t="s">
        <v>575</v>
      </c>
      <c r="E78" s="347"/>
      <c r="F78" s="341" t="s">
        <v>570</v>
      </c>
      <c r="G78" s="343"/>
      <c r="H78" s="31"/>
      <c r="I78" s="8"/>
      <c r="J78" s="8"/>
      <c r="K78" s="8"/>
      <c r="L78" s="8"/>
    </row>
    <row r="79" spans="1:12" s="113" customFormat="1" ht="18" customHeight="1" x14ac:dyDescent="0.35">
      <c r="A79" s="17"/>
      <c r="B79" s="109" t="s">
        <v>566</v>
      </c>
      <c r="C79" s="224"/>
      <c r="D79" s="342"/>
      <c r="E79" s="348"/>
      <c r="F79" s="342"/>
      <c r="G79" s="344"/>
      <c r="H79" s="31"/>
      <c r="I79" s="8"/>
      <c r="J79" s="8"/>
      <c r="K79" s="8"/>
      <c r="L79" s="8"/>
    </row>
    <row r="80" spans="1:12" s="145" customFormat="1" ht="18" customHeight="1" x14ac:dyDescent="0.35">
      <c r="A80" s="17"/>
      <c r="B80" s="144" t="s">
        <v>574</v>
      </c>
      <c r="C80" s="224"/>
      <c r="D80" s="146"/>
      <c r="E80" s="36"/>
      <c r="F80" s="146"/>
      <c r="G80" s="43"/>
      <c r="H80" s="31"/>
      <c r="I80" s="8"/>
      <c r="J80" s="8"/>
      <c r="K80" s="8"/>
      <c r="L80" s="8"/>
    </row>
    <row r="81" spans="1:12" s="113" customFormat="1" ht="10" customHeight="1" x14ac:dyDescent="0.35">
      <c r="A81" s="17"/>
      <c r="B81" s="18"/>
      <c r="C81" s="19"/>
      <c r="D81" s="115"/>
      <c r="E81" s="30"/>
      <c r="F81" s="115"/>
      <c r="G81" s="115"/>
      <c r="H81" s="31"/>
      <c r="I81" s="8"/>
      <c r="J81" s="8"/>
      <c r="K81" s="8"/>
      <c r="L81" s="8"/>
    </row>
    <row r="82" spans="1:12" s="113" customFormat="1" ht="18" customHeight="1" x14ac:dyDescent="0.35">
      <c r="A82" s="17"/>
      <c r="B82" s="109"/>
      <c r="C82" s="112"/>
      <c r="D82" s="115"/>
      <c r="E82" s="36"/>
      <c r="F82" s="38" t="s">
        <v>571</v>
      </c>
      <c r="G82" s="41">
        <f>SUM(G6+G10+G14+G18+G22+G26+G30+G34+G38+G42+G46+G50+G54+G58+G62+G66+G70+G74+G78)</f>
        <v>0</v>
      </c>
      <c r="H82" s="31"/>
      <c r="I82" s="8"/>
      <c r="J82" s="8"/>
      <c r="K82" s="8"/>
      <c r="L82" s="8"/>
    </row>
    <row r="83" spans="1:12" s="113" customFormat="1" ht="10" customHeight="1" x14ac:dyDescent="0.35">
      <c r="A83" s="22"/>
      <c r="B83" s="32"/>
      <c r="C83" s="32"/>
      <c r="D83" s="33"/>
      <c r="E83" s="34"/>
      <c r="F83" s="33"/>
      <c r="G83" s="33"/>
      <c r="H83" s="35"/>
      <c r="I83" s="8"/>
      <c r="J83" s="8"/>
      <c r="K83" s="8"/>
      <c r="L83" s="8"/>
    </row>
    <row r="84" spans="1:12" s="113" customFormat="1" ht="10" customHeight="1" x14ac:dyDescent="0.35">
      <c r="A84" s="8"/>
      <c r="B84" s="8"/>
      <c r="C84" s="8"/>
      <c r="D84" s="26"/>
      <c r="F84" s="26"/>
      <c r="G84" s="26"/>
      <c r="H84" s="8"/>
      <c r="I84" s="8"/>
      <c r="J84" s="8"/>
      <c r="K84" s="8"/>
      <c r="L84" s="8"/>
    </row>
  </sheetData>
  <sheetProtection algorithmName="SHA-512" hashValue="1lk+C2h5qNE2VYTXFDiwEvz4hrpae8FAMYNOrNY9/3lbiFp21AFem9B4VrHnokh8McmgIFOXwdnbuQ/SsglOqA==" saltValue="tzk6pIB5MDNfMb00Z0GGIw==" spinCount="100000" sheet="1" objects="1" scenarios="1"/>
  <mergeCells count="77">
    <mergeCell ref="D14:D15"/>
    <mergeCell ref="E14:E15"/>
    <mergeCell ref="F14:F15"/>
    <mergeCell ref="G14:G15"/>
    <mergeCell ref="D10:D11"/>
    <mergeCell ref="E10:E11"/>
    <mergeCell ref="F10:F11"/>
    <mergeCell ref="G10:G11"/>
    <mergeCell ref="B4:G4"/>
    <mergeCell ref="D6:D7"/>
    <mergeCell ref="E6:E7"/>
    <mergeCell ref="F6:F7"/>
    <mergeCell ref="G6:G7"/>
    <mergeCell ref="D22:D23"/>
    <mergeCell ref="E22:E23"/>
    <mergeCell ref="F22:F23"/>
    <mergeCell ref="G22:G23"/>
    <mergeCell ref="D18:D19"/>
    <mergeCell ref="E18:E19"/>
    <mergeCell ref="F18:F19"/>
    <mergeCell ref="G18:G19"/>
    <mergeCell ref="D30:D31"/>
    <mergeCell ref="E30:E31"/>
    <mergeCell ref="F30:F31"/>
    <mergeCell ref="G30:G31"/>
    <mergeCell ref="D26:D27"/>
    <mergeCell ref="E26:E27"/>
    <mergeCell ref="F26:F27"/>
    <mergeCell ref="G26:G27"/>
    <mergeCell ref="D38:D39"/>
    <mergeCell ref="E38:E39"/>
    <mergeCell ref="F38:F39"/>
    <mergeCell ref="G38:G39"/>
    <mergeCell ref="D34:D35"/>
    <mergeCell ref="E34:E35"/>
    <mergeCell ref="F34:F35"/>
    <mergeCell ref="G34:G35"/>
    <mergeCell ref="D46:D47"/>
    <mergeCell ref="E46:E47"/>
    <mergeCell ref="F46:F47"/>
    <mergeCell ref="G46:G47"/>
    <mergeCell ref="D42:D43"/>
    <mergeCell ref="E42:E43"/>
    <mergeCell ref="F42:F43"/>
    <mergeCell ref="G42:G43"/>
    <mergeCell ref="D54:D55"/>
    <mergeCell ref="E54:E55"/>
    <mergeCell ref="F54:F55"/>
    <mergeCell ref="G54:G55"/>
    <mergeCell ref="D50:D51"/>
    <mergeCell ref="E50:E51"/>
    <mergeCell ref="F50:F51"/>
    <mergeCell ref="G50:G51"/>
    <mergeCell ref="D62:D63"/>
    <mergeCell ref="E62:E63"/>
    <mergeCell ref="F62:F63"/>
    <mergeCell ref="G62:G63"/>
    <mergeCell ref="D58:D59"/>
    <mergeCell ref="E58:E59"/>
    <mergeCell ref="F58:F59"/>
    <mergeCell ref="G58:G59"/>
    <mergeCell ref="D70:D71"/>
    <mergeCell ref="E70:E71"/>
    <mergeCell ref="F70:F71"/>
    <mergeCell ref="G70:G71"/>
    <mergeCell ref="D66:D67"/>
    <mergeCell ref="E66:E67"/>
    <mergeCell ref="F66:F67"/>
    <mergeCell ref="G66:G67"/>
    <mergeCell ref="D78:D79"/>
    <mergeCell ref="E78:E79"/>
    <mergeCell ref="F78:F79"/>
    <mergeCell ref="G78:G79"/>
    <mergeCell ref="D74:D75"/>
    <mergeCell ref="E74:E75"/>
    <mergeCell ref="F74:F75"/>
    <mergeCell ref="G74:G75"/>
  </mergeCells>
  <dataValidations count="2">
    <dataValidation type="list" allowBlank="1" showInputMessage="1" showErrorMessage="1" sqref="E6:E8 E74:E76 E10:E12 E14:E16 E18:E20 E22:E24 E26:E28 E30:E32 E34:E36 E38:E40 E42:E44 E46:E48 E50:E52 E54:E56 E58:E60 E62:E64 E66:E68 E70:E72 E78:E80" xr:uid="{00000000-0002-0000-0600-000000000000}">
      <formula1>Dokumentenart</formula1>
    </dataValidation>
    <dataValidation type="list" allowBlank="1" showInputMessage="1" showErrorMessage="1" sqref="C8 C12 C16 C20 C24 C28 C32 C36 C40 C44 C48 C52 C56 C60 C64 C68 C72 C76 C80" xr:uid="{CC7715C7-105A-4C99-949A-6CA65BFB1B6E}">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D
Recertification application
Self-study&amp;R&amp;G</oddHeader>
    <oddFooter>&amp;L&amp;"Verdana,Standard"&amp;9© VZPM&amp;C&amp;"Verdana,Standard"&amp;9&amp;F&amp;R&amp;"Verdana,Standard"&amp;9&amp;A page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4"/>
  <sheetViews>
    <sheetView showGridLines="0" zoomScaleNormal="100" workbookViewId="0"/>
  </sheetViews>
  <sheetFormatPr baseColWidth="10" defaultColWidth="11.453125" defaultRowHeight="11.5" x14ac:dyDescent="0.35"/>
  <cols>
    <col min="1" max="1" width="1.7265625" style="8" customWidth="1"/>
    <col min="2" max="2" width="30.7265625" style="8" customWidth="1"/>
    <col min="3" max="3" width="60.7265625" style="8" customWidth="1"/>
    <col min="4" max="4" width="6.7265625" style="26" customWidth="1"/>
    <col min="5" max="5" width="15.7265625" style="113" customWidth="1"/>
    <col min="6" max="6" width="10.7265625" style="26" customWidth="1"/>
    <col min="7" max="7" width="7.7265625" style="26" customWidth="1"/>
    <col min="8" max="8" width="10.7265625" style="26" customWidth="1"/>
    <col min="9" max="9" width="7.7265625" style="26" customWidth="1"/>
    <col min="10" max="10" width="1.7265625" style="8" customWidth="1"/>
    <col min="11" max="16384" width="11.453125" style="8"/>
  </cols>
  <sheetData>
    <row r="1" spans="1:14" s="113" customFormat="1" ht="10" customHeight="1" x14ac:dyDescent="0.35">
      <c r="A1" s="14"/>
      <c r="B1" s="15"/>
      <c r="C1" s="15"/>
      <c r="D1" s="27"/>
      <c r="E1" s="28"/>
      <c r="F1" s="27"/>
      <c r="G1" s="27"/>
      <c r="H1" s="27"/>
      <c r="I1" s="27"/>
      <c r="J1" s="29"/>
      <c r="K1" s="8"/>
      <c r="L1" s="8"/>
      <c r="M1" s="8"/>
      <c r="N1" s="8"/>
    </row>
    <row r="2" spans="1:14" s="113" customFormat="1" ht="18" customHeight="1" x14ac:dyDescent="0.35">
      <c r="A2" s="17"/>
      <c r="B2" s="18" t="s">
        <v>528</v>
      </c>
      <c r="C2" s="19"/>
      <c r="D2" s="115"/>
      <c r="E2" s="30"/>
      <c r="F2" s="115"/>
      <c r="G2" s="115"/>
      <c r="H2" s="115"/>
      <c r="I2" s="115"/>
      <c r="J2" s="31"/>
      <c r="K2" s="8"/>
      <c r="L2" s="8"/>
      <c r="M2" s="8"/>
      <c r="N2" s="8"/>
    </row>
    <row r="3" spans="1:14" s="113" customFormat="1" ht="10" customHeight="1" x14ac:dyDescent="0.35">
      <c r="A3" s="17"/>
      <c r="B3" s="18"/>
      <c r="C3" s="19"/>
      <c r="D3" s="115"/>
      <c r="E3" s="30"/>
      <c r="F3" s="115"/>
      <c r="G3" s="115"/>
      <c r="H3" s="115"/>
      <c r="I3" s="115"/>
      <c r="J3" s="31"/>
      <c r="K3" s="8"/>
      <c r="L3" s="8"/>
      <c r="M3" s="8"/>
      <c r="N3" s="8"/>
    </row>
    <row r="4" spans="1:14" s="113" customFormat="1" ht="28" customHeight="1" x14ac:dyDescent="0.35">
      <c r="A4" s="39"/>
      <c r="B4" s="313" t="s">
        <v>576</v>
      </c>
      <c r="C4" s="313"/>
      <c r="D4" s="313"/>
      <c r="E4" s="313"/>
      <c r="F4" s="313"/>
      <c r="G4" s="313"/>
      <c r="H4" s="313"/>
      <c r="I4" s="313"/>
      <c r="J4" s="31"/>
      <c r="K4" s="8"/>
      <c r="L4" s="8"/>
      <c r="M4" s="8"/>
      <c r="N4" s="8"/>
    </row>
    <row r="5" spans="1:14" s="113" customFormat="1" ht="12" customHeight="1" x14ac:dyDescent="0.35">
      <c r="A5" s="17"/>
      <c r="B5" s="18"/>
      <c r="C5" s="19"/>
      <c r="D5" s="115"/>
      <c r="E5" s="117" t="s">
        <v>558</v>
      </c>
      <c r="F5" s="115"/>
      <c r="G5" s="115"/>
      <c r="H5" s="115"/>
      <c r="I5" s="115"/>
      <c r="J5" s="31"/>
      <c r="K5" s="8"/>
      <c r="L5" s="8"/>
      <c r="M5" s="8"/>
      <c r="N5" s="8"/>
    </row>
    <row r="6" spans="1:14" s="113" customFormat="1" ht="36" customHeight="1" x14ac:dyDescent="0.35">
      <c r="A6" s="17"/>
      <c r="B6" s="109" t="s">
        <v>577</v>
      </c>
      <c r="C6" s="224"/>
      <c r="D6" s="115" t="s">
        <v>554</v>
      </c>
      <c r="E6" s="119"/>
      <c r="F6" s="341" t="s">
        <v>556</v>
      </c>
      <c r="G6" s="349">
        <f>IF(C6&lt;&gt;"",40,0)</f>
        <v>0</v>
      </c>
      <c r="H6" s="341" t="s">
        <v>557</v>
      </c>
      <c r="I6" s="343"/>
      <c r="J6" s="31"/>
      <c r="K6" s="8"/>
      <c r="L6" s="8"/>
      <c r="M6" s="8"/>
      <c r="N6" s="8"/>
    </row>
    <row r="7" spans="1:14" s="113" customFormat="1" ht="36" customHeight="1" x14ac:dyDescent="0.35">
      <c r="A7" s="17"/>
      <c r="B7" s="109" t="s">
        <v>578</v>
      </c>
      <c r="C7" s="224"/>
      <c r="D7" s="115" t="s">
        <v>555</v>
      </c>
      <c r="E7" s="119"/>
      <c r="F7" s="342"/>
      <c r="G7" s="350"/>
      <c r="H7" s="342"/>
      <c r="I7" s="344"/>
      <c r="J7" s="31"/>
      <c r="K7" s="8"/>
      <c r="L7" s="8"/>
      <c r="M7" s="8"/>
      <c r="N7" s="8"/>
    </row>
    <row r="8" spans="1:14" s="113" customFormat="1" ht="10" customHeight="1" x14ac:dyDescent="0.35">
      <c r="A8" s="17"/>
      <c r="B8" s="18"/>
      <c r="C8" s="19"/>
      <c r="D8" s="115"/>
      <c r="E8" s="30"/>
      <c r="F8" s="283"/>
      <c r="G8" s="115"/>
      <c r="H8" s="283"/>
      <c r="I8" s="115"/>
      <c r="J8" s="31"/>
      <c r="K8" s="8"/>
      <c r="L8" s="8"/>
      <c r="M8" s="8"/>
      <c r="N8" s="8"/>
    </row>
    <row r="9" spans="1:14" s="113" customFormat="1" ht="36" customHeight="1" x14ac:dyDescent="0.35">
      <c r="A9" s="17"/>
      <c r="B9" s="133" t="s">
        <v>577</v>
      </c>
      <c r="C9" s="224"/>
      <c r="D9" s="115" t="s">
        <v>554</v>
      </c>
      <c r="E9" s="119"/>
      <c r="F9" s="341" t="s">
        <v>556</v>
      </c>
      <c r="G9" s="349">
        <f>IF(C9&lt;&gt;"",40,0)</f>
        <v>0</v>
      </c>
      <c r="H9" s="341" t="s">
        <v>557</v>
      </c>
      <c r="I9" s="343"/>
      <c r="J9" s="31"/>
      <c r="K9" s="8"/>
      <c r="L9" s="8"/>
      <c r="M9" s="8"/>
      <c r="N9" s="8"/>
    </row>
    <row r="10" spans="1:14" s="113" customFormat="1" ht="36" customHeight="1" x14ac:dyDescent="0.35">
      <c r="A10" s="17"/>
      <c r="B10" s="133" t="s">
        <v>578</v>
      </c>
      <c r="C10" s="224"/>
      <c r="D10" s="115" t="s">
        <v>555</v>
      </c>
      <c r="E10" s="119"/>
      <c r="F10" s="342"/>
      <c r="G10" s="350"/>
      <c r="H10" s="342"/>
      <c r="I10" s="344"/>
      <c r="J10" s="31"/>
      <c r="K10" s="8"/>
      <c r="L10" s="8"/>
      <c r="M10" s="8"/>
      <c r="N10" s="8"/>
    </row>
    <row r="11" spans="1:14" s="113" customFormat="1" ht="10" customHeight="1" x14ac:dyDescent="0.35">
      <c r="A11" s="17"/>
      <c r="B11" s="18"/>
      <c r="C11" s="19"/>
      <c r="D11" s="115"/>
      <c r="E11" s="30"/>
      <c r="F11" s="115"/>
      <c r="G11" s="115"/>
      <c r="H11" s="115"/>
      <c r="I11" s="115"/>
      <c r="J11" s="31"/>
      <c r="K11" s="8"/>
      <c r="L11" s="8"/>
      <c r="M11" s="8"/>
      <c r="N11" s="8"/>
    </row>
    <row r="12" spans="1:14" s="113" customFormat="1" ht="18" customHeight="1" x14ac:dyDescent="0.35">
      <c r="A12" s="17"/>
      <c r="B12" s="109"/>
      <c r="C12" s="112"/>
      <c r="D12" s="115"/>
      <c r="E12" s="36"/>
      <c r="F12" s="38" t="s">
        <v>559</v>
      </c>
      <c r="G12" s="41">
        <f>SUM(G6+G9)</f>
        <v>0</v>
      </c>
      <c r="H12" s="115"/>
      <c r="I12" s="37"/>
      <c r="J12" s="31"/>
      <c r="K12" s="8"/>
      <c r="L12" s="8"/>
      <c r="M12" s="8"/>
      <c r="N12" s="8"/>
    </row>
    <row r="13" spans="1:14" s="113" customFormat="1" ht="10" customHeight="1" x14ac:dyDescent="0.35">
      <c r="A13" s="22"/>
      <c r="B13" s="32"/>
      <c r="C13" s="32"/>
      <c r="D13" s="33"/>
      <c r="E13" s="34"/>
      <c r="F13" s="33"/>
      <c r="G13" s="33"/>
      <c r="H13" s="33"/>
      <c r="I13" s="33"/>
      <c r="J13" s="35"/>
      <c r="K13" s="8"/>
      <c r="L13" s="8"/>
      <c r="M13" s="8"/>
      <c r="N13" s="8"/>
    </row>
    <row r="14" spans="1:14" s="113" customFormat="1" ht="10" customHeight="1" x14ac:dyDescent="0.35">
      <c r="A14" s="8"/>
      <c r="B14" s="8"/>
      <c r="C14" s="8"/>
      <c r="D14" s="26"/>
      <c r="F14" s="26"/>
      <c r="G14" s="26"/>
      <c r="H14" s="26"/>
      <c r="I14" s="26"/>
      <c r="J14" s="8"/>
      <c r="K14" s="8"/>
      <c r="L14" s="8"/>
      <c r="M14" s="8"/>
      <c r="N14" s="8"/>
    </row>
  </sheetData>
  <sheetProtection algorithmName="SHA-512" hashValue="nVi0Y2waLBNd+e+k7/3FpAL60q0z6taDOty7hxc0qkMK5JckknywrG8nNLajb1z20U0CNFGa2TZqzZfZkSX86Q==" saltValue="6XEErY8Nmj0Z6/7Jy20i9g==" spinCount="100000" sheet="1" objects="1" scenarios="1"/>
  <mergeCells count="9">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Recertification application
Professional related certifications&amp;R&amp;G</oddHeader>
    <oddFooter>&amp;L&amp;"Verdana,Standard"&amp;9© VZPM&amp;C&amp;"Verdana,Standard"&amp;9&amp;F&amp;R&amp;"Verdana,Standard"&amp;9&amp;A page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08DC17C7-1EAA-4B2A-BED3-BF5F35062287}">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2952C7816385441BAECF8AA76A70E93" ma:contentTypeVersion="11" ma:contentTypeDescription="Ein neues Dokument erstellen." ma:contentTypeScope="" ma:versionID="557456ff0673f942c0ac03564a0abaac">
  <xsd:schema xmlns:xsd="http://www.w3.org/2001/XMLSchema" xmlns:xs="http://www.w3.org/2001/XMLSchema" xmlns:p="http://schemas.microsoft.com/office/2006/metadata/properties" xmlns:ns2="727c0676-8d94-45df-a38d-2711df7eff80" xmlns:ns3="1e4f8432-9bd6-41c9-b762-3ba18068fcea" targetNamespace="http://schemas.microsoft.com/office/2006/metadata/properties" ma:root="true" ma:fieldsID="70265498303d137cb9378f0b8a394953" ns2:_="" ns3:_="">
    <xsd:import namespace="727c0676-8d94-45df-a38d-2711df7eff80"/>
    <xsd:import namespace="1e4f8432-9bd6-41c9-b762-3ba18068fc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c0676-8d94-45df-a38d-2711df7ef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f8432-9bd6-41c9-b762-3ba18068fce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FCD8E5-3B8C-4C6A-BE18-8FCEB77CA60E}">
  <ds:schemaRefs>
    <ds:schemaRef ds:uri="af8d43f7-26e5-45e3-b1c1-646c8735c409"/>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81a12181-9cb0-4722-b283-4886528fdeda"/>
    <ds:schemaRef ds:uri="http://www.w3.org/XML/1998/namespace"/>
    <ds:schemaRef ds:uri="http://purl.org/dc/dcmitype/"/>
  </ds:schemaRefs>
</ds:datastoreItem>
</file>

<file path=customXml/itemProps2.xml><?xml version="1.0" encoding="utf-8"?>
<ds:datastoreItem xmlns:ds="http://schemas.openxmlformats.org/officeDocument/2006/customXml" ds:itemID="{23C02749-F413-45C8-92A3-3411DACDA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c0676-8d94-45df-a38d-2711df7eff80"/>
    <ds:schemaRef ds:uri="1e4f8432-9bd6-41c9-b762-3ba18068f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E6C78A-B356-4D91-8A2E-75280E3B2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76</vt:i4>
      </vt:variant>
    </vt:vector>
  </HeadingPairs>
  <TitlesOfParts>
    <vt:vector size="93" baseType="lpstr">
      <vt:lpstr>Tips</vt:lpstr>
      <vt:lpstr>Pers</vt:lpstr>
      <vt:lpstr>Sum</vt:lpstr>
      <vt:lpstr>Pos</vt:lpstr>
      <vt:lpstr>Edu1</vt:lpstr>
      <vt:lpstr>Edu2</vt:lpstr>
      <vt:lpstr>Edu3</vt:lpstr>
      <vt:lpstr>Edu4</vt:lpstr>
      <vt:lpstr>Edu5</vt:lpstr>
      <vt:lpstr>Edu6</vt:lpstr>
      <vt:lpstr>Edu7</vt:lpstr>
      <vt:lpstr>PM</vt:lpstr>
      <vt:lpstr>Agil</vt:lpstr>
      <vt:lpstr>SAPM</vt:lpstr>
      <vt:lpstr>SAagil</vt:lpstr>
      <vt:lpstr>Admin</vt:lpstr>
      <vt:lpstr>Vorgaben</vt:lpstr>
      <vt:lpstr>Agile_Rollen</vt:lpstr>
      <vt:lpstr>Anrede</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Agil!Druckbereich</vt:lpstr>
      <vt:lpstr>'Edu1'!Druckbereich</vt:lpstr>
      <vt:lpstr>'Edu2'!Druckbereich</vt:lpstr>
      <vt:lpstr>'Edu3'!Druckbereich</vt:lpstr>
      <vt:lpstr>'Edu4'!Druckbereich</vt:lpstr>
      <vt:lpstr>'Edu5'!Druckbereich</vt:lpstr>
      <vt:lpstr>'Edu6'!Druckbereich</vt:lpstr>
      <vt:lpstr>'Edu7'!Druckbereich</vt:lpstr>
      <vt:lpstr>Pers!Druckbereich</vt:lpstr>
      <vt:lpstr>PM!Druckbereich</vt:lpstr>
      <vt:lpstr>Pos!Druckbereich</vt:lpstr>
      <vt:lpstr>SAagil!Druckbereich</vt:lpstr>
      <vt:lpstr>SAPM!Druckbereich</vt:lpstr>
      <vt:lpstr>Sum!Druckbereich</vt:lpstr>
      <vt:lpstr>Tips!Druckbereich</vt:lpstr>
      <vt:lpstr>Vorgaben!Druckbereich</vt:lpstr>
      <vt:lpstr>Empfehlung</vt:lpstr>
      <vt:lpstr>Entscheid</vt:lpstr>
      <vt:lpstr>Geprüft</vt:lpstr>
      <vt:lpstr>InvoiceAdditionalDetails</vt:lpstr>
      <vt:lpstr>InvoiceRecipient</vt:lpstr>
      <vt:lpstr>Kompetenzzuordnung</vt:lpstr>
      <vt:lpstr>Komplexität</vt:lpstr>
      <vt:lpstr>Länder</vt:lpstr>
      <vt:lpstr>PreviousCertificationExpirationDate</vt:lpstr>
      <vt:lpstr>PreviousCertificationLevel</vt:lpstr>
      <vt:lpstr>PreviousCertificationNumber</vt:lpstr>
      <vt:lpstr>Projektrollen</vt:lpstr>
      <vt:lpstr>Rechnung_an</vt:lpstr>
      <vt:lpstr>Selbstbeurteilung</vt:lpstr>
      <vt:lpstr>Sprachen</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2023-01-18T15:04:50Z</cp:lastPrinted>
  <dcterms:created xsi:type="dcterms:W3CDTF">2010-05-03T13:28:30Z</dcterms:created>
  <dcterms:modified xsi:type="dcterms:W3CDTF">2023-01-20T16:28:34Z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0x01010062952C7816385441BAECF8AA76A70E93</vt:lpwstr>
  </property>
  <property fmtid="{D5CDD505-2E9C-101B-9397-08002B2CF9AE}" pid="3" name="Order">
    <vt:r8>190600</vt:r8>
  </property>
</Properties>
</file>