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DieseArbeitsmappe" defaultThemeVersion="124226"/>
  <mc:AlternateContent xmlns:mc="http://schemas.openxmlformats.org/markup-compatibility/2006">
    <mc:Choice Requires="x15">
      <x15ac:absPath xmlns:x15ac="http://schemas.microsoft.com/office/spreadsheetml/2010/11/ac" url="https://vzpmanagement-my.sharepoint.com/personal/jean-pierre_widmann_vzpm_ch/Documents/VZPM/Projekte/Agile Leadership/TP Prozesse/Rezertifizierung/"/>
    </mc:Choice>
  </mc:AlternateContent>
  <xr:revisionPtr revIDLastSave="756" documentId="8_{6A2D4F20-6098-4168-98FA-26997E7455A8}" xr6:coauthVersionLast="47" xr6:coauthVersionMax="47" xr10:uidLastSave="{6A1C59E4-8D61-4ADA-B128-EBE301349AE5}"/>
  <workbookProtection workbookAlgorithmName="SHA-512" workbookHashValue="v8Xvqf1STVgWn2Wxn8G2YJFvrIn0NJMPKXK2yfH26hD6pE59XfuwG9++NPohjSfJbrWGConNTJSk4YgYuVJQ8Q==" workbookSaltValue="aWWTwaGNn0u9eR0WpCpurQ==" workbookSpinCount="100000" lockStructure="1"/>
  <bookViews>
    <workbookView xWindow="-7020" yWindow="-21710" windowWidth="38620" windowHeight="21100" xr2:uid="{00000000-000D-0000-FFFF-FFFF00000000}"/>
  </bookViews>
  <sheets>
    <sheet name="Tips" sheetId="21" r:id="rId1"/>
    <sheet name="Pers" sheetId="13" r:id="rId2"/>
    <sheet name="Sum" sheetId="17" r:id="rId3"/>
    <sheet name="Pos" sheetId="20" r:id="rId4"/>
    <sheet name="Edu1" sheetId="5" r:id="rId5"/>
    <sheet name="Edu2" sheetId="7" r:id="rId6"/>
    <sheet name="Edu3" sheetId="8" r:id="rId7"/>
    <sheet name="Edu4" sheetId="9" r:id="rId8"/>
    <sheet name="Edu5" sheetId="10" r:id="rId9"/>
    <sheet name="Edu6" sheetId="12" r:id="rId10"/>
    <sheet name="Edu7" sheetId="11" r:id="rId11"/>
    <sheet name="MP" sheetId="4" r:id="rId12"/>
    <sheet name="Agil" sheetId="23" r:id="rId13"/>
    <sheet name="SAMP" sheetId="19" r:id="rId14"/>
    <sheet name="SAagil" sheetId="22" r:id="rId15"/>
    <sheet name="Admin" sheetId="3" r:id="rId16"/>
    <sheet name="Vorgaben" sheetId="2" state="hidden" r:id="rId17"/>
  </sheets>
  <externalReferences>
    <externalReference r:id="rId18"/>
    <externalReference r:id="rId19"/>
    <externalReference r:id="rId20"/>
    <externalReference r:id="rId21"/>
  </externalReferences>
  <definedNames>
    <definedName name="Agile_Rollen">Vorgaben!$B$264:$B$271</definedName>
    <definedName name="AgileRollen">[1]Vorgaben!$B$309:$B$316</definedName>
    <definedName name="AgileRollenPf">[1]Vorgaben!$B$298:$B$307</definedName>
    <definedName name="Anrede" localSheetId="3">[2]Vorgaben!$B$1:$B$2</definedName>
    <definedName name="Anrede" localSheetId="14">[3]Vorgaben!$B$1:$B$2</definedName>
    <definedName name="Anrede" localSheetId="13">[2]Vorgaben!$B$1:$B$2</definedName>
    <definedName name="Anrede" localSheetId="0">[4]Vorgaben!$B$1:$B$2</definedName>
    <definedName name="Anrede">Vorgaben!$B$1:$B$2</definedName>
    <definedName name="Antragsprüfer" localSheetId="14">[1]Vorgaben!$B$125:$B$134</definedName>
    <definedName name="Antragsprüfer" localSheetId="0">[4]Vorgaben!$B$141:$B$147</definedName>
    <definedName name="Antragsprüfer">[2]Vorgaben!$B$141:$B$147</definedName>
    <definedName name="Assessoren">[3]Vorgaben!#REF!</definedName>
    <definedName name="Beschluss" localSheetId="3">[2]Vorgaben!$B$69:$B$70</definedName>
    <definedName name="Beschluss" localSheetId="14">[3]Vorgaben!$B$91:$B$92</definedName>
    <definedName name="Beschluss" localSheetId="13">[2]Vorgaben!$B$69:$B$70</definedName>
    <definedName name="Beschluss" localSheetId="0">[4]Vorgaben!$B$79:$B$80</definedName>
    <definedName name="Beschluss">Vorgaben!$B$38:$B$39</definedName>
    <definedName name="BillingAddressLine1">Pers!$D$62</definedName>
    <definedName name="BillingAddressLine2">Pers!$D$63</definedName>
    <definedName name="BillingCountry">Pers!$D$68</definedName>
    <definedName name="BillingLocality">Pers!$D$67</definedName>
    <definedName name="BillingPoBox">Pers!$D$65</definedName>
    <definedName name="BillingPostcode">Pers!$D$66</definedName>
    <definedName name="BillingStreetAndNumber">Pers!$D$64</definedName>
    <definedName name="Branchen" localSheetId="3">[2]Vorgaben!$B$4:$B$17</definedName>
    <definedName name="Branchen" localSheetId="14">[3]Vorgaben!$B$8:$B$21</definedName>
    <definedName name="Branchen" localSheetId="13">[2]Vorgaben!$B$4:$B$17</definedName>
    <definedName name="Branchen" localSheetId="0">[4]Vorgaben!$B$4:$B$17</definedName>
    <definedName name="Branchen">Vorgaben!$B$4:$B$17</definedName>
    <definedName name="CandidateAddressLine1">Pers!$D$32</definedName>
    <definedName name="CandidateBirthday">Pers!$D$27</definedName>
    <definedName name="CandidateCountry">Pers!$D$37</definedName>
    <definedName name="CandidateEmail">Pers!$D$40</definedName>
    <definedName name="CandidateFunction">Pers!$D$24</definedName>
    <definedName name="CandidateLocality">Pers!$D$36</definedName>
    <definedName name="CandidateMobilePhone">Pers!$D$39</definedName>
    <definedName name="CandidateName">Pers!$D$26</definedName>
    <definedName name="CandidateNationality">Pers!$D$28</definedName>
    <definedName name="CandidatePhone">Pers!$D$38</definedName>
    <definedName name="CandidatePlaceOfBirth">Pers!$D$29</definedName>
    <definedName name="CandidatePoBox">Pers!$D$34</definedName>
    <definedName name="CandidatePostcode">Pers!$D$35</definedName>
    <definedName name="CandidateStreetAndNumber">Pers!$D$33</definedName>
    <definedName name="CandidateSurname">Pers!$D$25</definedName>
    <definedName name="CandidateTitle">Pers!$D$23</definedName>
    <definedName name="CertCertificate">Pers!$D$13</definedName>
    <definedName name="CertLanguageCertificate">Pers!$D$14</definedName>
    <definedName name="CertLevel">Pers!$D$12</definedName>
    <definedName name="CompanyAddressLine1">Pers!$D$46</definedName>
    <definedName name="CompanyCountry">Pers!$D$51</definedName>
    <definedName name="CompanyDepartment">Pers!$D$45</definedName>
    <definedName name="CompanyEmail">Pers!$D$54</definedName>
    <definedName name="CompanyIndustry">Pers!$D$43</definedName>
    <definedName name="CompanyLocality">Pers!$D$50</definedName>
    <definedName name="CompanyMobilePhone">Pers!$D$53</definedName>
    <definedName name="CompanyName">Pers!$D$44</definedName>
    <definedName name="CompanyPhone">Pers!$D$52</definedName>
    <definedName name="CompanyPoBox">Pers!$D$48</definedName>
    <definedName name="CompanyPostcode">Pers!$D$49</definedName>
    <definedName name="CompanyStreetAndNumber">Pers!$D$47</definedName>
    <definedName name="Dokumentenart" localSheetId="14">[3]Vorgaben!#REF!</definedName>
    <definedName name="Dokumentenart" localSheetId="0">[4]Vorgaben!$B$149:$B$152</definedName>
    <definedName name="Dokumentenart">Vorgaben!$B$27:$B$30</definedName>
    <definedName name="_xlnm.Print_Area" localSheetId="15">Admin!$A$1:$E$20</definedName>
    <definedName name="_xlnm.Print_Area" localSheetId="12">Agil!$A$1:$K$159</definedName>
    <definedName name="_xlnm.Print_Area" localSheetId="4">'Edu1'!$A$1:$J$91</definedName>
    <definedName name="_xlnm.Print_Area" localSheetId="5">'Edu2'!$A$1:$J$83</definedName>
    <definedName name="_xlnm.Print_Area" localSheetId="6">'Edu3'!$A$1:$J$39</definedName>
    <definedName name="_xlnm.Print_Area" localSheetId="7">'Edu4'!$A$1:$H$83</definedName>
    <definedName name="_xlnm.Print_Area" localSheetId="8">'Edu5'!$A$1:$J$13</definedName>
    <definedName name="_xlnm.Print_Area" localSheetId="9">'Edu6'!$A$1:$K$22</definedName>
    <definedName name="_xlnm.Print_Area" localSheetId="10">'Edu7'!$A$1:$J$31</definedName>
    <definedName name="_xlnm.Print_Area" localSheetId="11">MP!$A$1:$K$159</definedName>
    <definedName name="_xlnm.Print_Area" localSheetId="1">Pers!$A$1:$L$72</definedName>
    <definedName name="_xlnm.Print_Area" localSheetId="3">Pos!$A$1:$K$13</definedName>
    <definedName name="_xlnm.Print_Area" localSheetId="14">SAagil!$A$1:$G$241</definedName>
    <definedName name="_xlnm.Print_Area" localSheetId="13">SAMP!$A$1:$G$232</definedName>
    <definedName name="_xlnm.Print_Area" localSheetId="2">Sum!$A$1:$I$64</definedName>
    <definedName name="_xlnm.Print_Area" localSheetId="0">Tips!$A$1:$D$15</definedName>
    <definedName name="_xlnm.Print_Area" localSheetId="16">Vorgaben!$A$1:$B$39</definedName>
    <definedName name="Empfehlung" localSheetId="14">[3]Vorgaben!#REF!</definedName>
    <definedName name="Empfehlung" localSheetId="0">[4]Vorgaben!$B$76:$B$77</definedName>
    <definedName name="Empfehlung">Vorgaben!$B$35:$B$36</definedName>
    <definedName name="EmpfehlungRez" localSheetId="14">[1]Vorgaben!$B$122:$B$123</definedName>
    <definedName name="EmpfehlungRez" localSheetId="0">[4]Vorgaben!$B$138:$B$139</definedName>
    <definedName name="EmpfehlungRez">[2]Vorgaben!$B$138:$B$139</definedName>
    <definedName name="Entscheid" localSheetId="3">[2]Vorgaben!$B$66:$B$67</definedName>
    <definedName name="Entscheid" localSheetId="14">[3]Vorgaben!$B$88:$B$89</definedName>
    <definedName name="Entscheid" localSheetId="13">[2]Vorgaben!$B$66:$B$67</definedName>
    <definedName name="Entscheid" localSheetId="0">[4]Vorgaben!$B$73:$B$74</definedName>
    <definedName name="Entscheid">Vorgaben!$B$32:$B$33</definedName>
    <definedName name="Geprüft">Vorgaben!$B$93:$B$101</definedName>
    <definedName name="InvoiceAdditionalDetails">Pers!$D$58</definedName>
    <definedName name="InvoiceRecipient">Pers!$D$57</definedName>
    <definedName name="Jahre" localSheetId="14">[3]Vorgaben!#REF!</definedName>
    <definedName name="Jahre">[3]Vorgaben!#REF!</definedName>
    <definedName name="Kompetenzzuordnung" localSheetId="3">[2]Vorgaben!$B$100:$B$132</definedName>
    <definedName name="Kompetenzzuordnung" localSheetId="14">[1]Vorgaben!$B$87:$B$120</definedName>
    <definedName name="Kompetenzzuordnung" localSheetId="13">[2]Vorgaben!$B$100:$B$132</definedName>
    <definedName name="Kompetenzzuordnung" localSheetId="0">[4]Vorgaben!$B$104:$B$136</definedName>
    <definedName name="Kompetenzzuordnung">Vorgaben!$B$58:$B$91</definedName>
    <definedName name="Komplexität">Vorgaben!$B$19:$B$19</definedName>
    <definedName name="Länder">Vorgaben!$B$103:$B$259</definedName>
    <definedName name="Level" localSheetId="0">[4]Vorgaben!$B$19:$B$21</definedName>
    <definedName name="Level">Vorgaben!#REF!</definedName>
    <definedName name="Personentage" localSheetId="14">[3]Vorgaben!#REF!</definedName>
    <definedName name="Personentage" localSheetId="0">[4]Vorgaben!$B$68:$B$71</definedName>
    <definedName name="Personentage">Vorgaben!#REF!</definedName>
    <definedName name="PreviousCertificationExpirationDate">Pers!$D$9</definedName>
    <definedName name="PreviousCertificationLevel">Pers!$D$8</definedName>
    <definedName name="PreviousCertificationNumber">Pers!$D$7</definedName>
    <definedName name="Projektarten" localSheetId="14">[3]Vorgaben!$B$108:$B$120</definedName>
    <definedName name="Projektarten" localSheetId="0">[4]Vorgaben!$B$86:$B$98</definedName>
    <definedName name="Projektarten">[2]Vorgaben!$B$86:$B$98</definedName>
    <definedName name="Projektrollen" localSheetId="3">[2]Vorgaben!$B$72:$B$84</definedName>
    <definedName name="Projektrollen" localSheetId="14">[3]Vorgaben!$B$94:$B$97</definedName>
    <definedName name="Projektrollen" localSheetId="13">[2]Vorgaben!$B$72:$B$84</definedName>
    <definedName name="Projektrollen" localSheetId="0">[4]Vorgaben!$B$82:$B$98</definedName>
    <definedName name="Projektrollen">Vorgaben!$B$41:$B$56</definedName>
    <definedName name="Rechnung_an" localSheetId="3">[2]Vorgaben!$B$44:$B$46</definedName>
    <definedName name="Rechnung_an" localSheetId="14">[3]Vorgaben!$B$56:$B$58</definedName>
    <definedName name="Rechnung_an" localSheetId="13">[2]Vorgaben!$B$44:$B$46</definedName>
    <definedName name="Rechnung_an" localSheetId="0">[4]Vorgaben!$B$39:$B$41</definedName>
    <definedName name="Rechnung_an">Vorgaben!$B$23:$B$25</definedName>
    <definedName name="Rollen" localSheetId="3">[2]Vorgaben!$B$48:$B$64</definedName>
    <definedName name="Rollen" localSheetId="14">[3]Vorgaben!$B$60:$B$66</definedName>
    <definedName name="Rollen" localSheetId="13">[2]Vorgaben!$B$48:$B$64</definedName>
    <definedName name="Rollen" localSheetId="0">[4]Vorgaben!$B$48:$B$66</definedName>
    <definedName name="Rollen">Vorgaben!#REF!</definedName>
    <definedName name="Selbstbeurteilung">Vorgaben!$B$23:$B$25</definedName>
    <definedName name="Sprachen" localSheetId="3">[2]Vorgaben!$B$40:$B$42</definedName>
    <definedName name="Sprachen" localSheetId="14">[3]Vorgaben!$B$52:$B$54</definedName>
    <definedName name="Sprachen" localSheetId="13">[2]Vorgaben!$B$40:$B$42</definedName>
    <definedName name="Sprachen" localSheetId="0">[4]Vorgaben!$B$35:$B$37</definedName>
    <definedName name="Sprachen">Vorgaben!$B$19:$B$21</definedName>
    <definedName name="Titel">[3]Vorgaben!$B$4:$B$6</definedName>
    <definedName name="Verlängerung">[3]Vorgaben!$B$99:$B$106</definedName>
    <definedName name="Verlängerungsentscheid">[3]Vorgaben!$B$126:$B$127</definedName>
    <definedName name="Zertifikat" localSheetId="3">[2]Vorgaben!$B$31:$B$38</definedName>
    <definedName name="Zertifikat" localSheetId="14">[3]Vorgaben!$B$38:$B$50</definedName>
    <definedName name="Zertifikat" localSheetId="13">[2]Vorgaben!$B$31:$B$38</definedName>
    <definedName name="Zertifikat" localSheetId="0">[4]Vorgaben!$B$31:$B$33</definedName>
    <definedName name="Zertifikat">Vorgaben!#REF!</definedName>
    <definedName name="Zertifikate" localSheetId="3">[2]Vorgaben!$B$23:$B$29</definedName>
    <definedName name="Zertifikate" localSheetId="14">[3]Vorgaben!$B$27:$B$36</definedName>
    <definedName name="Zertifikate" localSheetId="13">[2]Vorgaben!$B$23:$B$29</definedName>
    <definedName name="Zertifikate" localSheetId="0">[4]Vorgaben!$B$23:$B$29</definedName>
    <definedName name="Zertifikate">Vorgaben!$B$261:$B$262</definedName>
    <definedName name="Zulassung" localSheetId="14">[3]Vorgaben!$B$122:$B$124</definedName>
    <definedName name="Zulassung">[1]Vorgaben!#REF!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 i="17" l="1"/>
  <c r="J15" i="4" l="1"/>
  <c r="J7" i="4"/>
  <c r="H17" i="17"/>
  <c r="H18" i="17"/>
  <c r="J15" i="23"/>
  <c r="J7" i="23"/>
  <c r="H20" i="17"/>
  <c r="H21" i="17"/>
  <c r="J151" i="23"/>
  <c r="J150" i="23"/>
  <c r="J136" i="23"/>
  <c r="J135" i="23"/>
  <c r="J121" i="23"/>
  <c r="J120" i="23"/>
  <c r="J106" i="23"/>
  <c r="J105" i="23"/>
  <c r="J91" i="23"/>
  <c r="J90" i="23"/>
  <c r="J76" i="23"/>
  <c r="J75" i="23"/>
  <c r="J61" i="23"/>
  <c r="J60" i="23"/>
  <c r="J46" i="23"/>
  <c r="J45" i="23"/>
  <c r="J31" i="23"/>
  <c r="J30" i="23"/>
  <c r="J16" i="23"/>
  <c r="F9" i="22"/>
  <c r="I9" i="22"/>
  <c r="F17" i="22"/>
  <c r="I17" i="22"/>
  <c r="F28" i="22"/>
  <c r="I28" i="22"/>
  <c r="F37" i="22"/>
  <c r="I37" i="22"/>
  <c r="F43" i="22"/>
  <c r="I43" i="22"/>
  <c r="F50" i="22"/>
  <c r="I50" i="22"/>
  <c r="F58" i="22"/>
  <c r="I58" i="22"/>
  <c r="F66" i="22"/>
  <c r="I66" i="22"/>
  <c r="F74" i="22"/>
  <c r="I74" i="22"/>
  <c r="F83" i="22"/>
  <c r="I83" i="22"/>
  <c r="F91" i="22"/>
  <c r="I91" i="22"/>
  <c r="F99" i="22"/>
  <c r="I99" i="22"/>
  <c r="F106" i="22"/>
  <c r="I106" i="22"/>
  <c r="F114" i="22"/>
  <c r="I114" i="22"/>
  <c r="F122" i="22"/>
  <c r="I122" i="22"/>
  <c r="F131" i="22"/>
  <c r="I131" i="22"/>
  <c r="F139" i="22"/>
  <c r="I139" i="22"/>
  <c r="F145" i="22"/>
  <c r="I145" i="22"/>
  <c r="F152" i="22"/>
  <c r="I152" i="22"/>
  <c r="F160" i="22"/>
  <c r="I160" i="22"/>
  <c r="F167" i="22"/>
  <c r="I167" i="22"/>
  <c r="F175" i="22"/>
  <c r="I175" i="22"/>
  <c r="F183" i="22"/>
  <c r="I183" i="22"/>
  <c r="F191" i="22"/>
  <c r="I191" i="22"/>
  <c r="F198" i="22"/>
  <c r="I198" i="22"/>
  <c r="F206" i="22"/>
  <c r="I206" i="22"/>
  <c r="F214" i="22"/>
  <c r="I214" i="22"/>
  <c r="F222" i="22"/>
  <c r="I222" i="22"/>
  <c r="F229" i="22"/>
  <c r="I229" i="22" s="1"/>
  <c r="I240" i="22" s="1"/>
  <c r="F240" i="22" s="1"/>
  <c r="B7" i="3"/>
  <c r="N9" i="13"/>
  <c r="D20" i="13" s="1"/>
  <c r="D18" i="13"/>
  <c r="D17" i="13"/>
  <c r="F9" i="19"/>
  <c r="I9" i="19" s="1"/>
  <c r="F17" i="19"/>
  <c r="I17" i="19"/>
  <c r="F27" i="19"/>
  <c r="I27" i="19"/>
  <c r="F36" i="19"/>
  <c r="I36" i="19"/>
  <c r="F42" i="19"/>
  <c r="I42" i="19"/>
  <c r="F49" i="19"/>
  <c r="I49" i="19"/>
  <c r="F57" i="19"/>
  <c r="I57" i="19"/>
  <c r="F65" i="19"/>
  <c r="I65" i="19"/>
  <c r="F73" i="19"/>
  <c r="I73" i="19"/>
  <c r="F81" i="19"/>
  <c r="I81" i="19"/>
  <c r="F89" i="19"/>
  <c r="I89" i="19"/>
  <c r="F97" i="19"/>
  <c r="I97" i="19"/>
  <c r="F104" i="19"/>
  <c r="I104" i="19"/>
  <c r="F112" i="19"/>
  <c r="I112" i="19"/>
  <c r="F120" i="19"/>
  <c r="I120" i="19"/>
  <c r="F129" i="19"/>
  <c r="I129" i="19"/>
  <c r="F137" i="19"/>
  <c r="I137" i="19"/>
  <c r="F143" i="19"/>
  <c r="I143" i="19"/>
  <c r="F150" i="19"/>
  <c r="I150" i="19"/>
  <c r="F158" i="19"/>
  <c r="I158" i="19"/>
  <c r="F165" i="19"/>
  <c r="I165" i="19"/>
  <c r="F173" i="19"/>
  <c r="I173" i="19"/>
  <c r="F181" i="19"/>
  <c r="I181" i="19"/>
  <c r="F189" i="19"/>
  <c r="I189" i="19"/>
  <c r="F196" i="19"/>
  <c r="I196" i="19"/>
  <c r="F205" i="19"/>
  <c r="I205" i="19"/>
  <c r="F213" i="19"/>
  <c r="I213" i="19"/>
  <c r="F221" i="19"/>
  <c r="I221" i="19" s="1"/>
  <c r="J16" i="4"/>
  <c r="J30" i="4"/>
  <c r="J151" i="4"/>
  <c r="J150" i="4"/>
  <c r="J136" i="4"/>
  <c r="J135" i="4"/>
  <c r="J121" i="4"/>
  <c r="J120" i="4"/>
  <c r="J106" i="4"/>
  <c r="J105" i="4"/>
  <c r="J91" i="4"/>
  <c r="J90" i="4"/>
  <c r="J76" i="4"/>
  <c r="J75" i="4"/>
  <c r="J61" i="4"/>
  <c r="J60" i="4"/>
  <c r="J46" i="4"/>
  <c r="J45" i="4"/>
  <c r="J31" i="4"/>
  <c r="G6" i="10"/>
  <c r="G9" i="10"/>
  <c r="D63" i="17"/>
  <c r="F31" i="17"/>
  <c r="D31" i="17"/>
  <c r="H18" i="12"/>
  <c r="H15" i="12"/>
  <c r="H13" i="12"/>
  <c r="H12" i="12"/>
  <c r="H10" i="12"/>
  <c r="H9" i="12"/>
  <c r="H6" i="12"/>
  <c r="H21" i="12" s="1"/>
  <c r="G10" i="17" s="1"/>
  <c r="H10" i="17" s="1"/>
  <c r="H7" i="12"/>
  <c r="G30" i="11"/>
  <c r="G11" i="17"/>
  <c r="H11" i="17"/>
  <c r="G82" i="9"/>
  <c r="G8" i="17" s="1"/>
  <c r="H8" i="17" s="1"/>
  <c r="G38" i="8"/>
  <c r="G7" i="17"/>
  <c r="H7" i="17"/>
  <c r="G82" i="7"/>
  <c r="G6" i="17"/>
  <c r="H6" i="17"/>
  <c r="G82" i="5"/>
  <c r="G5" i="17"/>
  <c r="H5" i="17"/>
  <c r="D55" i="17"/>
  <c r="I237" i="22" l="1"/>
  <c r="F237" i="22" s="1"/>
  <c r="I238" i="22"/>
  <c r="F238" i="22" s="1"/>
  <c r="I239" i="22"/>
  <c r="F239" i="22" s="1"/>
  <c r="I229" i="19"/>
  <c r="F229" i="19" s="1"/>
  <c r="I230" i="19"/>
  <c r="F230" i="19" s="1"/>
  <c r="I228" i="19"/>
  <c r="F228" i="19" s="1"/>
  <c r="I231" i="19"/>
  <c r="F231" i="19" s="1"/>
  <c r="G12" i="10"/>
  <c r="G9" i="17" s="1"/>
  <c r="H9" i="17" s="1"/>
  <c r="H2" i="17" s="1"/>
  <c r="H25" i="17" s="1"/>
  <c r="C33" i="17" s="1"/>
</calcChain>
</file>

<file path=xl/sharedStrings.xml><?xml version="1.0" encoding="utf-8"?>
<sst xmlns="http://schemas.openxmlformats.org/spreadsheetml/2006/main" count="1944" uniqueCount="1091">
  <si>
    <t>Bemerkungen</t>
  </si>
  <si>
    <t>Jean-Pierre Widmann</t>
  </si>
  <si>
    <t>Version</t>
  </si>
  <si>
    <t>Dr. Laurens de Bever</t>
  </si>
  <si>
    <t>Level</t>
  </si>
  <si>
    <t>nein</t>
  </si>
  <si>
    <t>Referenz einholen</t>
  </si>
  <si>
    <t>Interview durchführen</t>
  </si>
  <si>
    <t>E-Mail</t>
  </si>
  <si>
    <t>Blog</t>
  </si>
  <si>
    <t>ja</t>
  </si>
  <si>
    <t>Empfehlung</t>
  </si>
  <si>
    <t>Zertifikat verlängern</t>
  </si>
  <si>
    <t>Zertifikat nicht verlängern</t>
  </si>
  <si>
    <t xml:space="preserve">Datum  </t>
  </si>
  <si>
    <t xml:space="preserve">Ort  </t>
  </si>
  <si>
    <t>Begründung der
Empfehlung</t>
  </si>
  <si>
    <t>Von Geschäftsstelle des VZPM auszufüllen</t>
  </si>
  <si>
    <t>Beschluss</t>
  </si>
  <si>
    <t>Mitglied der Geschäftsleitung</t>
  </si>
  <si>
    <t>Glattbrugg</t>
  </si>
  <si>
    <t>sign. Maja Schütz</t>
  </si>
  <si>
    <t>sign. Jean-Pierre Widmann</t>
  </si>
  <si>
    <t>Beschluss der Geschäftsleitung</t>
  </si>
  <si>
    <t>Kompetenzzuordnung</t>
  </si>
  <si>
    <t>Level D - Certified Project Management Associate</t>
  </si>
  <si>
    <t>D</t>
  </si>
  <si>
    <t>Antrag von AssessorIn prüfen lassen</t>
  </si>
  <si>
    <t>Geprüft von</t>
  </si>
  <si>
    <t>Filiz Balkanli</t>
  </si>
  <si>
    <t>Manuela Frei</t>
  </si>
  <si>
    <t>Tina Vasic</t>
  </si>
  <si>
    <t>4.3</t>
  </si>
  <si>
    <t>4.3.1</t>
  </si>
  <si>
    <t>4.3.1.1</t>
  </si>
  <si>
    <t>4.3.1.2</t>
  </si>
  <si>
    <t>4.3.1.3</t>
  </si>
  <si>
    <t>4.3.1.4</t>
  </si>
  <si>
    <t>4.3.1.5</t>
  </si>
  <si>
    <t>4.3.2</t>
  </si>
  <si>
    <t>4.3.2.1</t>
  </si>
  <si>
    <t>4.3.2.2</t>
  </si>
  <si>
    <t>4.3.2.3</t>
  </si>
  <si>
    <t>4.3.2.4</t>
  </si>
  <si>
    <t>4.3.2.5</t>
  </si>
  <si>
    <t>4.3.2.6</t>
  </si>
  <si>
    <t>4.3.2.7</t>
  </si>
  <si>
    <t>4.3.3</t>
  </si>
  <si>
    <t>4.3.3.1</t>
  </si>
  <si>
    <t>4.3.3.2</t>
  </si>
  <si>
    <t>4.3.3.3</t>
  </si>
  <si>
    <t>4.3.3.4</t>
  </si>
  <si>
    <t>4.3.3.5</t>
  </si>
  <si>
    <t>4.3.3.6</t>
  </si>
  <si>
    <t>4.3.4</t>
  </si>
  <si>
    <t>4.3.4.1</t>
  </si>
  <si>
    <t>4.3.4.2</t>
  </si>
  <si>
    <t>4.3.4.3</t>
  </si>
  <si>
    <t>4.3.5</t>
  </si>
  <si>
    <t>4.3.5.1</t>
  </si>
  <si>
    <t>4.3.5.2</t>
  </si>
  <si>
    <t>4.3.5.3</t>
  </si>
  <si>
    <t>4.4</t>
  </si>
  <si>
    <t>4.4.1</t>
  </si>
  <si>
    <t>4.4.1.1</t>
  </si>
  <si>
    <t>4.4.1.2</t>
  </si>
  <si>
    <t>4.4.1.3</t>
  </si>
  <si>
    <t>4.4.1.4</t>
  </si>
  <si>
    <t>4.4.1.5</t>
  </si>
  <si>
    <t>4.4.2</t>
  </si>
  <si>
    <t>4.4.2.1</t>
  </si>
  <si>
    <t>4.4.2.2</t>
  </si>
  <si>
    <t>4.4.2.3</t>
  </si>
  <si>
    <t>4.4.2.4</t>
  </si>
  <si>
    <t>4.4.2.5</t>
  </si>
  <si>
    <t>4.4.3</t>
  </si>
  <si>
    <t>4.4.3.1</t>
  </si>
  <si>
    <t>4.4.3.2</t>
  </si>
  <si>
    <t>4.4.3.3</t>
  </si>
  <si>
    <t>4.4.3.4</t>
  </si>
  <si>
    <t>4.4.3.5</t>
  </si>
  <si>
    <t>4.4.4</t>
  </si>
  <si>
    <t>4.4.4.1</t>
  </si>
  <si>
    <t>4.4.4.2</t>
  </si>
  <si>
    <t>4.4.4.3</t>
  </si>
  <si>
    <t>4.4.4.4</t>
  </si>
  <si>
    <t>4.4.4.5</t>
  </si>
  <si>
    <t>4.4.5</t>
  </si>
  <si>
    <t>4.4.5.1</t>
  </si>
  <si>
    <t>4.4.5.2</t>
  </si>
  <si>
    <t>4.4.5.3</t>
  </si>
  <si>
    <t>4.4.5.4</t>
  </si>
  <si>
    <t>4.4.5.5</t>
  </si>
  <si>
    <t>4.4.6</t>
  </si>
  <si>
    <t>4.4.6.1</t>
  </si>
  <si>
    <t>4.4.6.2</t>
  </si>
  <si>
    <t>4.4.6.3</t>
  </si>
  <si>
    <t>4.4.6.4</t>
  </si>
  <si>
    <t>4.4.6.5</t>
  </si>
  <si>
    <t>4.4.7</t>
  </si>
  <si>
    <t>4.4.7.1</t>
  </si>
  <si>
    <t>4.4.7.2</t>
  </si>
  <si>
    <t>4.4.7.3</t>
  </si>
  <si>
    <t>4.4.7.4</t>
  </si>
  <si>
    <t>4.4.8</t>
  </si>
  <si>
    <t>4.4.8.1</t>
  </si>
  <si>
    <t>4.4.8.2</t>
  </si>
  <si>
    <t>4.4.8.3</t>
  </si>
  <si>
    <t>4.4.8.4</t>
  </si>
  <si>
    <t>4.4.8.5</t>
  </si>
  <si>
    <t>4.4.9</t>
  </si>
  <si>
    <t>4.4.9.1</t>
  </si>
  <si>
    <t>4.4.9.2</t>
  </si>
  <si>
    <t>4.4.9.3</t>
  </si>
  <si>
    <t>4.4.9.4</t>
  </si>
  <si>
    <t>4.4.9.5</t>
  </si>
  <si>
    <t>4.4.10</t>
  </si>
  <si>
    <t>4.4.10.1</t>
  </si>
  <si>
    <t>4.4.10.2</t>
  </si>
  <si>
    <t>4.4.10.3</t>
  </si>
  <si>
    <t>4.4.10.4</t>
  </si>
  <si>
    <t>4.4.10.5</t>
  </si>
  <si>
    <t>4.5</t>
  </si>
  <si>
    <t>4.5.1</t>
  </si>
  <si>
    <t>4.5.1.1</t>
  </si>
  <si>
    <t>4.5.1.2</t>
  </si>
  <si>
    <t>4.5.1.3</t>
  </si>
  <si>
    <t>4.5.1.4</t>
  </si>
  <si>
    <t>4.5.1.5</t>
  </si>
  <si>
    <t>4.5.2</t>
  </si>
  <si>
    <t>4.5.2.1</t>
  </si>
  <si>
    <t>4.5.2.2</t>
  </si>
  <si>
    <t>4.5.2.3</t>
  </si>
  <si>
    <t>4.5.3</t>
  </si>
  <si>
    <t>4.5.3.1</t>
  </si>
  <si>
    <t>4.5.3.2</t>
  </si>
  <si>
    <t>4.5.3.3</t>
  </si>
  <si>
    <t>4.5.3.4</t>
  </si>
  <si>
    <t>4.5.4</t>
  </si>
  <si>
    <t>4.5.4.1</t>
  </si>
  <si>
    <t>4.5.4.2</t>
  </si>
  <si>
    <t>4.5.4.3</t>
  </si>
  <si>
    <t>4.5.4.4</t>
  </si>
  <si>
    <t>4.5.4.5</t>
  </si>
  <si>
    <t>4.5.5</t>
  </si>
  <si>
    <t>4.5.5.1</t>
  </si>
  <si>
    <t>4.5.5.2</t>
  </si>
  <si>
    <t>4.5.5.3</t>
  </si>
  <si>
    <t>4.5.5.4</t>
  </si>
  <si>
    <t>4.5.6</t>
  </si>
  <si>
    <t>4.5.6.1</t>
  </si>
  <si>
    <t>4.5.6.2</t>
  </si>
  <si>
    <t>4.5.6.3</t>
  </si>
  <si>
    <t>4.5.6.4</t>
  </si>
  <si>
    <t>4.5.6.5</t>
  </si>
  <si>
    <t>4.5.7</t>
  </si>
  <si>
    <t>4.5.7.1</t>
  </si>
  <si>
    <t>4.5.7.2</t>
  </si>
  <si>
    <t>4.5.7.3</t>
  </si>
  <si>
    <t>4.5.7.4</t>
  </si>
  <si>
    <t>4.5.7.5</t>
  </si>
  <si>
    <t>4.5.8</t>
  </si>
  <si>
    <t>4.5.8.1</t>
  </si>
  <si>
    <t>4.5.8.2</t>
  </si>
  <si>
    <t>4.5.8.3</t>
  </si>
  <si>
    <t>4.5.8.4</t>
  </si>
  <si>
    <t>4.5.8.5</t>
  </si>
  <si>
    <t>4.5.9</t>
  </si>
  <si>
    <t>4.5.9.1</t>
  </si>
  <si>
    <t>4.5.9.2</t>
  </si>
  <si>
    <t>4.5.9.3</t>
  </si>
  <si>
    <t>4.5.9.4</t>
  </si>
  <si>
    <t>4.5.10</t>
  </si>
  <si>
    <t>4.5.10.1</t>
  </si>
  <si>
    <t>4.5.10.2</t>
  </si>
  <si>
    <t>4.5.10.3</t>
  </si>
  <si>
    <t>4.5.10.4</t>
  </si>
  <si>
    <t>4.5.10.5</t>
  </si>
  <si>
    <t>4.5.10.6</t>
  </si>
  <si>
    <t>4.5.11</t>
  </si>
  <si>
    <t>4.5.11.1</t>
  </si>
  <si>
    <t>4.5.11.2</t>
  </si>
  <si>
    <t>4.5.11.3</t>
  </si>
  <si>
    <t>4.5.11.4</t>
  </si>
  <si>
    <t>4.5.11.5</t>
  </si>
  <si>
    <t>4.5.12</t>
  </si>
  <si>
    <t>4.5.12.1</t>
  </si>
  <si>
    <t>4.5.12.2</t>
  </si>
  <si>
    <t>4.5.12.3</t>
  </si>
  <si>
    <t>4.5.12.4</t>
  </si>
  <si>
    <t>4.5.12.5</t>
  </si>
  <si>
    <t>4.5.13</t>
  </si>
  <si>
    <t>4.5.13.1</t>
  </si>
  <si>
    <t>4.5.13.2</t>
  </si>
  <si>
    <t>4.5.13.3</t>
  </si>
  <si>
    <t>4.5.13.4</t>
  </si>
  <si>
    <t>Gwendolin Anna Rotach</t>
  </si>
  <si>
    <t>Level D - Certified Agile Associate</t>
  </si>
  <si>
    <t>Epic Owner, Enterprise Architect</t>
  </si>
  <si>
    <t>Solution Manager/Architect/Engineer/Train Engineer</t>
  </si>
  <si>
    <t>Release Train Engineer</t>
  </si>
  <si>
    <t>Business Owner</t>
  </si>
  <si>
    <t>Head of Product Group, Product Manager, Product Owner</t>
  </si>
  <si>
    <t>System Architect/Engineer</t>
  </si>
  <si>
    <t>Agile Coach, Scrum Master</t>
  </si>
  <si>
    <t>LI - Liechtenstein</t>
  </si>
  <si>
    <t>------------------------------</t>
  </si>
  <si>
    <t>MC - Monaco</t>
  </si>
  <si>
    <t>PT - Portugal</t>
  </si>
  <si>
    <t>AF - Afghanistan</t>
  </si>
  <si>
    <t>AO - Angola</t>
  </si>
  <si>
    <t>BD - Bangladesh</t>
  </si>
  <si>
    <t>BZ - Belize</t>
  </si>
  <si>
    <t>BW - Botswana</t>
  </si>
  <si>
    <t>BF - Burkina Faso</t>
  </si>
  <si>
    <t>BI - Burundi</t>
  </si>
  <si>
    <t>CR - Costa Rica</t>
  </si>
  <si>
    <t>GH - Ghana</t>
  </si>
  <si>
    <t>GT - Guatemala</t>
  </si>
  <si>
    <t>HN - Honduras</t>
  </si>
  <si>
    <t>HK - Hong Kong</t>
  </si>
  <si>
    <t>IQ - Irak</t>
  </si>
  <si>
    <t>IR - Iran</t>
  </si>
  <si>
    <t>LA - Laos</t>
  </si>
  <si>
    <t>LR - Liberia</t>
  </si>
  <si>
    <t>MW - Malawi</t>
  </si>
  <si>
    <t>ML - Mali</t>
  </si>
  <si>
    <t>MZ - Mozambique</t>
  </si>
  <si>
    <t>NI - Nicaragua</t>
  </si>
  <si>
    <t>NE - Niger</t>
  </si>
  <si>
    <t>NG - Nigeria</t>
  </si>
  <si>
    <t>OM - Oman</t>
  </si>
  <si>
    <t>PK - Pakistan</t>
  </si>
  <si>
    <t>PA - Panama</t>
  </si>
  <si>
    <t>PY - Paraguay</t>
  </si>
  <si>
    <t>SL - Sierra Leone</t>
  </si>
  <si>
    <t>LK - Sri Lanka</t>
  </si>
  <si>
    <t>TG - Togo</t>
  </si>
  <si>
    <t>UY - Uruguay</t>
  </si>
  <si>
    <t>VE - Venezuela</t>
  </si>
  <si>
    <t>VN - Vietnam</t>
  </si>
  <si>
    <t>Länder</t>
  </si>
  <si>
    <t>XK - Kosovo</t>
  </si>
  <si>
    <t>Flavio Käsermann</t>
  </si>
  <si>
    <t>Laura Bader</t>
  </si>
  <si>
    <t>Danai Bahalayothin</t>
  </si>
  <si>
    <t>Samira Geu</t>
  </si>
  <si>
    <t>Barbara Maier</t>
  </si>
  <si>
    <t>Varsha Jeyanthan</t>
  </si>
  <si>
    <t>Indications pour la soumission de la demande de recertification</t>
  </si>
  <si>
    <t>Utilisation de la demande
de recertification</t>
  </si>
  <si>
    <t>Inscription en ligne</t>
  </si>
  <si>
    <t>Demande de recertification</t>
  </si>
  <si>
    <t>Vue d'ensemble</t>
  </si>
  <si>
    <t>Consentement</t>
  </si>
  <si>
    <t>Soumetrre la demande</t>
  </si>
  <si>
    <r>
      <t xml:space="preserve">Avec ce document vous déposez une demande de recertification IPMA Level D. Ce formulaire se réfère à la </t>
    </r>
    <r>
      <rPr>
        <sz val="9"/>
        <color rgb="FFC00000"/>
        <rFont val="Verdana"/>
        <family val="2"/>
      </rPr>
      <t>swiss.ICB4 (Individual Competence Baseline)</t>
    </r>
    <r>
      <rPr>
        <sz val="9"/>
        <rFont val="Verdana"/>
        <family val="2"/>
      </rPr>
      <t xml:space="preserve"> ou la </t>
    </r>
    <r>
      <rPr>
        <sz val="9"/>
        <color rgb="FFC00000"/>
        <rFont val="Verdana"/>
        <family val="2"/>
      </rPr>
      <t>swiss.ICB4agile (Reference Guide Agile)</t>
    </r>
    <r>
      <rPr>
        <sz val="9"/>
        <rFont val="Verdana"/>
        <family val="2"/>
      </rPr>
      <t>, que vous pouvez télécharger de notre site Internet en version PDF.</t>
    </r>
  </si>
  <si>
    <r>
      <t>Vous pouvez vous connecter à notre portail de certification zert.vzpm.ch et démarrer le processus de recertification.
Vous devez fournir la preuve des formations continues que vous avez énumérées dans cette demande. Veuillez scanner les justificatives (maximum 1 page par pièce justificative), les numéroter en fonction des numéros figurant dans cette demande, regrouper tous les justificatives dans un fichier PDF (</t>
    </r>
    <r>
      <rPr>
        <sz val="9"/>
        <color rgb="FFC00000"/>
        <rFont val="Verdana"/>
        <family val="2"/>
      </rPr>
      <t>pas de fichier ZIP</t>
    </r>
    <r>
      <rPr>
        <sz val="9"/>
        <rFont val="Verdana"/>
        <family val="2"/>
      </rPr>
      <t xml:space="preserve">) et le télécharger sur le portail avec le nom suivant : </t>
    </r>
    <r>
      <rPr>
        <sz val="9"/>
        <color rgb="FFC00000"/>
        <rFont val="Verdana"/>
        <family val="2"/>
      </rPr>
      <t>Votre nom_Votre prénom_Justificatifs</t>
    </r>
    <r>
      <rPr>
        <sz val="9"/>
        <rFont val="Verdana"/>
        <family val="2"/>
      </rPr>
      <t xml:space="preserve">
Veuillez ne pas soumettre votre propre CV, mais remplissez correctement et complètement les tableaux de cette demande de recertification.</t>
    </r>
  </si>
  <si>
    <r>
      <t xml:space="preserve">La </t>
    </r>
    <r>
      <rPr>
        <sz val="9"/>
        <color rgb="FFC00000"/>
        <rFont val="Verdana"/>
        <family val="2"/>
      </rPr>
      <t>demande complète de recertification</t>
    </r>
    <r>
      <rPr>
        <sz val="9"/>
        <rFont val="Verdana"/>
        <family val="2"/>
      </rPr>
      <t xml:space="preserve"> se compose des documents suivants:
1) demande de recertification (le présent fichier Excel)
2) document contenant tous les justificatifs
La demande de recertification sera mise à votre disposition sur le portail de certification.</t>
    </r>
  </si>
  <si>
    <t>Lors de la soumission de la demande de recertification, vous devrez donner dans le portail votre consentement aux règles de la procédure de recertification. En outre, vous pouvez donner votre accord sur d'autres sujets, tels que la publication du certificat obtenu.</t>
  </si>
  <si>
    <t>Données personelles</t>
  </si>
  <si>
    <r>
      <t xml:space="preserve">Certificat disponible </t>
    </r>
    <r>
      <rPr>
        <sz val="9"/>
        <color rgb="FFC00000"/>
        <rFont val="Verdana"/>
        <family val="2"/>
      </rPr>
      <t>(en cas d'un certificat étranger, veuillez inclure un scan dans le fichier 'justificatifs')</t>
    </r>
  </si>
  <si>
    <t>Numéro</t>
  </si>
  <si>
    <t>Certificat</t>
  </si>
  <si>
    <t>Valable jusqu'au</t>
  </si>
  <si>
    <t>Langue du certificat</t>
  </si>
  <si>
    <t>Date de la demande</t>
  </si>
  <si>
    <t>Début de la période d'expérience</t>
  </si>
  <si>
    <t>Fin de la période d'expérience</t>
  </si>
  <si>
    <t>Civilité</t>
  </si>
  <si>
    <t>Madame</t>
  </si>
  <si>
    <t>Monsieur</t>
  </si>
  <si>
    <t>Secteur</t>
  </si>
  <si>
    <t>administration publique / NGO</t>
  </si>
  <si>
    <t>association</t>
  </si>
  <si>
    <t>assurances</t>
  </si>
  <si>
    <t>commerce / commerce de détail</t>
  </si>
  <si>
    <t>construction / architecture / immeubles</t>
  </si>
  <si>
    <t>consulting</t>
  </si>
  <si>
    <t>énergie</t>
  </si>
  <si>
    <t>industrie / construction d'installations</t>
  </si>
  <si>
    <t>santé / médecine / pharma</t>
  </si>
  <si>
    <t>service / éducation</t>
  </si>
  <si>
    <t>service financiers / banque</t>
  </si>
  <si>
    <t>telecommunication / médias</t>
  </si>
  <si>
    <t>tourisme / gastronomie</t>
  </si>
  <si>
    <t>trafic / transport / logistique</t>
  </si>
  <si>
    <t>Langue</t>
  </si>
  <si>
    <t>allemand</t>
  </si>
  <si>
    <t>anglais</t>
  </si>
  <si>
    <t>français</t>
  </si>
  <si>
    <t>Facturation</t>
  </si>
  <si>
    <t>à l'employeur</t>
  </si>
  <si>
    <t>à l'adresse privée</t>
  </si>
  <si>
    <t>à une autre adresse</t>
  </si>
  <si>
    <t>Type de document</t>
  </si>
  <si>
    <t>Article</t>
  </si>
  <si>
    <t>Livre</t>
  </si>
  <si>
    <t>Livre blanc</t>
  </si>
  <si>
    <t>Décision</t>
  </si>
  <si>
    <t>Rôle dans le projet</t>
  </si>
  <si>
    <t>Chef de projet</t>
  </si>
  <si>
    <t>Co-responsable du projet</t>
  </si>
  <si>
    <t>Donneur d'ordre</t>
  </si>
  <si>
    <t>Chef du pool des CP</t>
  </si>
  <si>
    <t>Chef du PMO</t>
  </si>
  <si>
    <t>Membre du comité de pilotage</t>
  </si>
  <si>
    <t>Consultant en MP</t>
  </si>
  <si>
    <t>Contrôleur de projet</t>
  </si>
  <si>
    <t>Responsable qualité</t>
  </si>
  <si>
    <t>Responsable des risques</t>
  </si>
  <si>
    <t>Chef de projet suppléant</t>
  </si>
  <si>
    <t>Chef de projet partiel</t>
  </si>
  <si>
    <t>Responsable de tests</t>
  </si>
  <si>
    <t>Commanditaire du projet</t>
  </si>
  <si>
    <t>Collaboration de projet</t>
  </si>
  <si>
    <t>Autres activités de MP</t>
  </si>
  <si>
    <t>Toutes les compétences de l'ICB</t>
  </si>
  <si>
    <t>Toutes les compétences de l'ICB agile</t>
  </si>
  <si>
    <t>Toutes les compétences de secteur 'contexte'</t>
  </si>
  <si>
    <t>Toutes les compétences de secteur 'personnes'</t>
  </si>
  <si>
    <t>Toutes les compétences de secteur 'pratique'</t>
  </si>
  <si>
    <t>Chef de projet agile</t>
  </si>
  <si>
    <t>Rôle agile</t>
  </si>
  <si>
    <t>Certificats</t>
  </si>
  <si>
    <t>CH - Suisse</t>
  </si>
  <si>
    <t>BRA - Brésil</t>
  </si>
  <si>
    <t>BG - Bulgarie</t>
  </si>
  <si>
    <t>AT - Autriche</t>
  </si>
  <si>
    <t>DE - Allemagne</t>
  </si>
  <si>
    <t>FR - France</t>
  </si>
  <si>
    <t>AL - Albanie</t>
  </si>
  <si>
    <t>AD - Andorre</t>
  </si>
  <si>
    <t>BE - Belgique</t>
  </si>
  <si>
    <t>BA - Bosnie-Herzégovine</t>
  </si>
  <si>
    <t>DK - Danemark</t>
  </si>
  <si>
    <t>EE - Estonie</t>
  </si>
  <si>
    <t>FI - Finlande</t>
  </si>
  <si>
    <t>GR - Grèce</t>
  </si>
  <si>
    <t>IE - Irlande</t>
  </si>
  <si>
    <t>IS - Islande</t>
  </si>
  <si>
    <t>IT - Italie</t>
  </si>
  <si>
    <t>HR - Croatie</t>
  </si>
  <si>
    <t>LV - Lettonie</t>
  </si>
  <si>
    <t>LU - Luxembourg</t>
  </si>
  <si>
    <t>MT - Malte</t>
  </si>
  <si>
    <t>NL - Pays-Bas</t>
  </si>
  <si>
    <t>NO - Norvège</t>
  </si>
  <si>
    <t>PL - Pologne</t>
  </si>
  <si>
    <t>RO - Roumanie</t>
  </si>
  <si>
    <t>RU - Russie</t>
  </si>
  <si>
    <t>SM - Saint-Marin</t>
  </si>
  <si>
    <t>SE - Suède</t>
  </si>
  <si>
    <t>RS - Serbie</t>
  </si>
  <si>
    <t>SK - Slovaquie</t>
  </si>
  <si>
    <t>SI - Slovénie</t>
  </si>
  <si>
    <t>ES - Espagne</t>
  </si>
  <si>
    <t>CZ - Tchéquie</t>
  </si>
  <si>
    <t>HU - Hongrie</t>
  </si>
  <si>
    <t>UK - Royaume-Uni</t>
  </si>
  <si>
    <t>CY - Chypre</t>
  </si>
  <si>
    <t>TR - Turquie</t>
  </si>
  <si>
    <t>EG - Égypte</t>
  </si>
  <si>
    <t>DZ - Algérie</t>
  </si>
  <si>
    <t>GQ - Guinée équatoriale</t>
  </si>
  <si>
    <t>AR - Argentine</t>
  </si>
  <si>
    <t>AM - Arménie</t>
  </si>
  <si>
    <t>AZ - Azerbaïdjan</t>
  </si>
  <si>
    <t>ET - Éthiopie</t>
  </si>
  <si>
    <t>AU - Australie</t>
  </si>
  <si>
    <t>BH - Bahrëin</t>
  </si>
  <si>
    <t>BY - Biélorussie</t>
  </si>
  <si>
    <t>BJ - Bénin</t>
  </si>
  <si>
    <t>BT - Bhoutan</t>
  </si>
  <si>
    <t>BO - Bolivie</t>
  </si>
  <si>
    <t>CL - Chili</t>
  </si>
  <si>
    <t>CN - Chine</t>
  </si>
  <si>
    <t>DO - République dominicaine</t>
  </si>
  <si>
    <t>EC - Équateur</t>
  </si>
  <si>
    <t>SV - Salvador</t>
  </si>
  <si>
    <t>CI - Côte d'Ivoire</t>
  </si>
  <si>
    <t>FO - Îles Féroé</t>
  </si>
  <si>
    <t>GA - Gabon</t>
  </si>
  <si>
    <t>GM - Gambie</t>
  </si>
  <si>
    <t>GE - Géorgie</t>
  </si>
  <si>
    <t>GN - Guinée</t>
  </si>
  <si>
    <t>GW - Guinée-Bissau</t>
  </si>
  <si>
    <t>GY - Guyane</t>
  </si>
  <si>
    <t>IN - Inde</t>
  </si>
  <si>
    <t>ID - Indonésie</t>
  </si>
  <si>
    <t>IL - Israël</t>
  </si>
  <si>
    <t>JM - Jamaïque</t>
  </si>
  <si>
    <t>JP - Japon</t>
  </si>
  <si>
    <t>YE - Yémen</t>
  </si>
  <si>
    <t>JO - Jordanie</t>
  </si>
  <si>
    <t>KH - Cambodge</t>
  </si>
  <si>
    <t>CM - Cameroun</t>
  </si>
  <si>
    <t>CA - Canada</t>
  </si>
  <si>
    <t>KZ - Kazakhstan</t>
  </si>
  <si>
    <t>QA - Qatar</t>
  </si>
  <si>
    <t>KE - Kenya</t>
  </si>
  <si>
    <t>CO - Colombie</t>
  </si>
  <si>
    <t>CG - Congo</t>
  </si>
  <si>
    <t>CU - Cuba</t>
  </si>
  <si>
    <t>KW - Koweït</t>
  </si>
  <si>
    <t>LB - Liban</t>
  </si>
  <si>
    <t>LY - Libye</t>
  </si>
  <si>
    <t>LT - Lituanie</t>
  </si>
  <si>
    <t>MY - Malaisie</t>
  </si>
  <si>
    <t>MA - Maroc</t>
  </si>
  <si>
    <t>MR - Mauritanie</t>
  </si>
  <si>
    <t>MX - Mexique</t>
  </si>
  <si>
    <t>MD - Moldavie</t>
  </si>
  <si>
    <t>NA - Namibie</t>
  </si>
  <si>
    <t>NP - Népal</t>
  </si>
  <si>
    <t>NZ - Nouvelle-Zélande</t>
  </si>
  <si>
    <t>KP - Corée du Nord</t>
  </si>
  <si>
    <t>PE - Pérou</t>
  </si>
  <si>
    <t>PH - Philippines</t>
  </si>
  <si>
    <t>PR - Porto Rico</t>
  </si>
  <si>
    <t>CF - République centrafricaine</t>
  </si>
  <si>
    <t>RW - Rwanda</t>
  </si>
  <si>
    <t>ZM - Zambie</t>
  </si>
  <si>
    <t>SA - Arabie saoudite</t>
  </si>
  <si>
    <t>SN - Sénégal</t>
  </si>
  <si>
    <t>ZW - Zimbabwe</t>
  </si>
  <si>
    <t>SG - Singapour</t>
  </si>
  <si>
    <t>SO - Somalie</t>
  </si>
  <si>
    <t>ZA - Afrique du Sud</t>
  </si>
  <si>
    <t>SD - Soudan</t>
  </si>
  <si>
    <t>KR - Corée du Sud</t>
  </si>
  <si>
    <t>SR - Suriname</t>
  </si>
  <si>
    <t>SZ - Swaziland</t>
  </si>
  <si>
    <t>SY - Syrie</t>
  </si>
  <si>
    <t>TW - Taïwan</t>
  </si>
  <si>
    <t>TZ - Tanzanie</t>
  </si>
  <si>
    <t>TH - Thaïlande</t>
  </si>
  <si>
    <t>TD - Tchad</t>
  </si>
  <si>
    <t>TN - Tunesie</t>
  </si>
  <si>
    <t>UG - Ouganda</t>
  </si>
  <si>
    <t>UA - Ukrainee</t>
  </si>
  <si>
    <t>AE - Émirats arabes unis</t>
  </si>
  <si>
    <t>US - États-Unis</t>
  </si>
  <si>
    <t>MK - Macédoine du Nord</t>
  </si>
  <si>
    <t>Vous pouvez soumettre la demande de recertification au plus tôt 6 mois avant l'expiration du certificat.</t>
  </si>
  <si>
    <t>Votre certificat a expiré il y a plus de 6 mois. N'hésitez pas à nous contacter.</t>
  </si>
  <si>
    <t>Votre certificat a expiré il y a plus de 12 mois et ne peut être renouvelé.</t>
  </si>
  <si>
    <t>Identité</t>
  </si>
  <si>
    <t>Intitulé</t>
  </si>
  <si>
    <t>Nom</t>
  </si>
  <si>
    <t>Prénom</t>
  </si>
  <si>
    <t>Date de naissance</t>
  </si>
  <si>
    <t>Nationalité</t>
  </si>
  <si>
    <t>Lieu d'origine ou de naissance</t>
  </si>
  <si>
    <t>Adresse privée</t>
  </si>
  <si>
    <t>Complément d'adresse</t>
  </si>
  <si>
    <t>Case postale</t>
  </si>
  <si>
    <t>NPA</t>
  </si>
  <si>
    <t>Localité</t>
  </si>
  <si>
    <t>Pays</t>
  </si>
  <si>
    <t>Téléphone fixe</t>
  </si>
  <si>
    <t>Téléphone mobile</t>
  </si>
  <si>
    <t>Pour l'invitation de la prochaine recertification, veuillez indiquer votre adresse e-mail privée.</t>
  </si>
  <si>
    <t>Rue + numéro</t>
  </si>
  <si>
    <t>Employeur</t>
  </si>
  <si>
    <t>Entreprise</t>
  </si>
  <si>
    <t>Unité d'organisation</t>
  </si>
  <si>
    <t>Adresse de facturation</t>
  </si>
  <si>
    <t>Envoyer la facture</t>
  </si>
  <si>
    <t>Information de facturation</t>
  </si>
  <si>
    <t>Si l'adresse de facturation est différente, précisez :</t>
  </si>
  <si>
    <t>Organisation/Nom</t>
  </si>
  <si>
    <t>Complément</t>
  </si>
  <si>
    <t>Personne de contact</t>
  </si>
  <si>
    <t>Remarques</t>
  </si>
  <si>
    <t>Preuve de la formation continue</t>
  </si>
  <si>
    <t>Participation aux cours de formation</t>
  </si>
  <si>
    <t>Propres séminaires et présentations</t>
  </si>
  <si>
    <t>Publication de livres, articles, livres blancs, blogs et instructions internes</t>
  </si>
  <si>
    <t>Autoformation</t>
  </si>
  <si>
    <t>Certifications professionnelles connexes</t>
  </si>
  <si>
    <t>Postes de direction au sein d'associations professionnelles</t>
  </si>
  <si>
    <t>Autres activités professionnelles</t>
  </si>
  <si>
    <t>heures</t>
  </si>
  <si>
    <t>pages</t>
  </si>
  <si>
    <t>unité</t>
  </si>
  <si>
    <t>demande</t>
  </si>
  <si>
    <t>Preuve de l'expérience</t>
  </si>
  <si>
    <t xml:space="preserve">heures créditées pour la recertification   </t>
  </si>
  <si>
    <t xml:space="preserve">mois   </t>
  </si>
  <si>
    <t xml:space="preserve">heures   </t>
  </si>
  <si>
    <t xml:space="preserve">   Heures selon la demande</t>
  </si>
  <si>
    <r>
      <t xml:space="preserve">Total de l'expérience prouvée dans le </t>
    </r>
    <r>
      <rPr>
        <sz val="9"/>
        <color rgb="FFC00000"/>
        <rFont val="Verdana"/>
        <family val="2"/>
      </rPr>
      <t>management de projet</t>
    </r>
  </si>
  <si>
    <r>
      <t xml:space="preserve">Total de l'expérience prouvée en </t>
    </r>
    <r>
      <rPr>
        <sz val="9"/>
        <color rgb="FFC00000"/>
        <rFont val="Verdana"/>
        <family val="2"/>
      </rPr>
      <t>leadership agile</t>
    </r>
  </si>
  <si>
    <t>Heures créditées pour la recertification</t>
  </si>
  <si>
    <t>Vérification formelle des pièces justificatives</t>
  </si>
  <si>
    <t>Renouvellement du certificat souhaité</t>
  </si>
  <si>
    <t>Formatation continue</t>
  </si>
  <si>
    <t>Ces indications peuvent varier après appréciation par les responsables de la VZPM.</t>
  </si>
  <si>
    <t>Emplois au cours des 5 dernières années</t>
  </si>
  <si>
    <t>Cette tabelle doit impérativement être complétée. L'inclusion d'un CV n'est pas acceptée.</t>
  </si>
  <si>
    <t>du (MM/AAAA)</t>
  </si>
  <si>
    <t>au (MM/AAAA)</t>
  </si>
  <si>
    <t>Rôle / fonction</t>
  </si>
  <si>
    <t>% en rôle</t>
  </si>
  <si>
    <r>
      <t xml:space="preserve">Ce fichier excel constitue le coeur de votre demande de recertification. Remplissez soigneusement et complètement les différents onglets et enregistrez le fichier au format Excel sous le nom donné.
Commencez impérativement avec </t>
    </r>
    <r>
      <rPr>
        <sz val="9"/>
        <color rgb="FFC00000"/>
        <rFont val="Verdana"/>
        <family val="2"/>
      </rPr>
      <t>l'onglet 'Pers' (données personnelles)</t>
    </r>
    <r>
      <rPr>
        <sz val="9"/>
        <rFont val="Verdana"/>
        <family val="2"/>
      </rPr>
      <t xml:space="preserve">.
Documentez votre formation professionnelle dont vous avez besoin à l'aide des </t>
    </r>
    <r>
      <rPr>
        <sz val="9"/>
        <color rgb="FFC00000"/>
        <rFont val="Verdana"/>
        <family val="2"/>
      </rPr>
      <t>onglets 'Edu1' à 'Edu7' (Education)</t>
    </r>
    <r>
      <rPr>
        <sz val="9"/>
        <rFont val="Verdana"/>
        <family val="2"/>
      </rPr>
      <t xml:space="preserve"> et votre expérience pratique avec les </t>
    </r>
    <r>
      <rPr>
        <sz val="9"/>
        <color rgb="FFC00000"/>
        <rFont val="Verdana"/>
        <family val="2"/>
      </rPr>
      <t>onglets 'MP' pour le domaine management de projet</t>
    </r>
    <r>
      <rPr>
        <sz val="9"/>
        <rFont val="Verdana"/>
        <family val="2"/>
      </rPr>
      <t xml:space="preserve"> et </t>
    </r>
    <r>
      <rPr>
        <sz val="9"/>
        <color rgb="FFC00000"/>
        <rFont val="Verdana"/>
        <family val="2"/>
      </rPr>
      <t>'Agil' pour les démarches agiles</t>
    </r>
    <r>
      <rPr>
        <sz val="9"/>
        <rFont val="Verdana"/>
        <family val="2"/>
      </rPr>
      <t>. Tous ceux des formations contenues qui ont un lien avec la swiss.ICB4 ou la swiss.ICB4agile sont acceptés en tant que formation continue professionnelle.
Les cellules sur fond blanc sont à votre disposition pour être remplies. Dans certaines cellules, vous trouverez des menus déroulants.Si la place prévue ne devait pas suffire, nous vous prions de contacter notre administration.</t>
    </r>
  </si>
  <si>
    <r>
      <rPr>
        <sz val="9"/>
        <color rgb="FFC00000"/>
        <rFont val="Verdana"/>
        <family val="2"/>
      </rPr>
      <t>L'onglet 'Sum' (Summary)</t>
    </r>
    <r>
      <rPr>
        <sz val="9"/>
        <rFont val="Verdana"/>
        <family val="2"/>
      </rPr>
      <t xml:space="preserve"> montre les données de votre demande de recertification en un coup d'oeil. Elle vous sert d'outil de contrôle et vous montre si vous avez documenté suffisamment de formation continue.</t>
    </r>
  </si>
  <si>
    <t>Lisez avant de commencer les indications de l'onglet 'Tips' ! Il est essentiel que vous inscriviez la date de validité de votre certificat à la ligne 9 au début, car cette information est nécessaire pour le calcul de la période d'expérience. S.V.P., NE SUPPRIMEZ PAS DES FEUILLES DE CALCUL DANS CE FICHIER !</t>
  </si>
  <si>
    <t>Intitulé de la formation</t>
  </si>
  <si>
    <t>Organisateur</t>
  </si>
  <si>
    <t>Affectation aux compétences</t>
  </si>
  <si>
    <t xml:space="preserve">du </t>
  </si>
  <si>
    <t xml:space="preserve">au </t>
  </si>
  <si>
    <t>entrez la date</t>
  </si>
  <si>
    <t xml:space="preserve">nombre 
d'heures </t>
  </si>
  <si>
    <r>
      <t>N</t>
    </r>
    <r>
      <rPr>
        <vertAlign val="superscript"/>
        <sz val="9"/>
        <color indexed="8"/>
        <rFont val="Verdana"/>
        <family val="2"/>
      </rPr>
      <t>o</t>
    </r>
    <r>
      <rPr>
        <sz val="9"/>
        <color indexed="8"/>
        <rFont val="Verdana"/>
        <family val="2"/>
      </rPr>
      <t xml:space="preserve"> justi-
ficatif</t>
    </r>
  </si>
  <si>
    <t xml:space="preserve">Nombre total d'heures indiquées   </t>
  </si>
  <si>
    <t>Réflexion sur les bénéfices des formations suivies pour votre propre pratique</t>
  </si>
  <si>
    <t>Formulez en quelques phrases les avantages que la formation continue que vous avez suivie vous a apportés pour votre propre pratique professionnelle en gestion de projet. Inclusez vos entrées des feuilles 'Edu2' à 'Edu7'.</t>
  </si>
  <si>
    <t>Dans ce tableau, dressez la liste de vos propres séminaires ou présentations pour lesquels vous avez créé les documents vous-même. Sélectionnez le secteur de compétence ou la compétence concernée. Indiquez l'heure du séminaire ou de la présentation en heures, sans l'effort de préparation. 2 heures sont créditées par heure de séminaire, un maximum de 60 heures au total.</t>
  </si>
  <si>
    <t>Sujet/Contenu</t>
  </si>
  <si>
    <t>Enterprise/Organisation</t>
  </si>
  <si>
    <t>nombre
d'heures</t>
  </si>
  <si>
    <t>No justi-
ficatif</t>
  </si>
  <si>
    <t>Publication de livres, d'articles, de livres blancs, de blogs et d'instructions internes</t>
  </si>
  <si>
    <t>Dans ce tableau, dressez la liste des documents spécifiques que vous avez personnellement rédigés et mis à la disposition d'un public cible correspondant. Sélectionnez le secteur de compétence ou la compétence concernée. 1 heure est facturée par 3 pages écrites, un maximum de 60 heures au total.</t>
  </si>
  <si>
    <t>Lieu et type de publication</t>
  </si>
  <si>
    <t>nombre
de pages</t>
  </si>
  <si>
    <t>date</t>
  </si>
  <si>
    <t>Dans ce tableau, dressez la liste des documents spécifiques (littérature, etc., y compris documents électroniques) que vous avez étudiés. Sélectionnez le secteur de compétence ou la compétence concernée. Un maximum de 3 minutes par page lue est compté, un maximum de 75 heures au total.</t>
  </si>
  <si>
    <t>type</t>
  </si>
  <si>
    <t>Auteur(e)</t>
  </si>
  <si>
    <t>Compétence</t>
  </si>
  <si>
    <t xml:space="preserve">Nombre total de pages indiquées   </t>
  </si>
  <si>
    <t>Dans ce tableau, énumérez les autres certificats connexes tels que CBPP, HERMES, PMI, PRINCE2 ou SCRUM que vous avez obtenus. 40 heures sont créditées par certificat, avec un maximum de 80 heures au total.</t>
  </si>
  <si>
    <t>Intitulé du certificat</t>
  </si>
  <si>
    <t>Emetteur du certificat</t>
  </si>
  <si>
    <t>Dans ce tableau, dressez la liste des postes supérieurs que vous occupez au sein d'associations professionnelles et qui sont liés à la gestion de projets ou au leadership agile. Un maximum de 30 heures par poste et par année sera crédité, avec un total maximum de 100 heures.</t>
  </si>
  <si>
    <t>Poste</t>
  </si>
  <si>
    <t>Association/Organisation</t>
  </si>
  <si>
    <t>Indiquez dans ce tableau les autres activités professionnelles que vous avez effectuées, par exemple les évaluations et les audits. Les recertifications ne peuvent pas être prises en compte. Une heure est reconnue par heure d'activité, 40 heures au maximum sont prises en compte.</t>
  </si>
  <si>
    <t>Activité</t>
  </si>
  <si>
    <t>Expérience prouvée en management de projet</t>
  </si>
  <si>
    <t>Veuillez indiquer votre expérience dans le travail de projet dans les tableaux ci-dessous.</t>
  </si>
  <si>
    <t>mois</t>
  </si>
  <si>
    <t>Projet no 1</t>
  </si>
  <si>
    <t>Nom du projet</t>
  </si>
  <si>
    <t>Votre ròle dans le projet</t>
  </si>
  <si>
    <r>
      <t xml:space="preserve">Personne de référence </t>
    </r>
    <r>
      <rPr>
        <sz val="9"/>
        <color theme="0" tint="-0.499984740745262"/>
        <rFont val="Verdana"/>
        <family val="2"/>
      </rPr>
      <t>(habituellement le donneur d'ordre ou l'employeur)</t>
    </r>
  </si>
  <si>
    <t>Prénom nom</t>
  </si>
  <si>
    <t>Rôle dans le projet / l'entreprise</t>
  </si>
  <si>
    <t>Téléphone</t>
  </si>
  <si>
    <r>
      <t>Projet n</t>
    </r>
    <r>
      <rPr>
        <b/>
        <vertAlign val="superscript"/>
        <sz val="9"/>
        <color indexed="8"/>
        <rFont val="Verdana"/>
        <family val="2"/>
      </rPr>
      <t>o</t>
    </r>
    <r>
      <rPr>
        <b/>
        <sz val="9"/>
        <color indexed="8"/>
        <rFont val="Verdana"/>
        <family val="2"/>
      </rPr>
      <t xml:space="preserve"> 2</t>
    </r>
  </si>
  <si>
    <r>
      <t>Projet n</t>
    </r>
    <r>
      <rPr>
        <b/>
        <vertAlign val="superscript"/>
        <sz val="9"/>
        <color indexed="8"/>
        <rFont val="Verdana"/>
        <family val="2"/>
      </rPr>
      <t>o</t>
    </r>
    <r>
      <rPr>
        <b/>
        <sz val="9"/>
        <color indexed="8"/>
        <rFont val="Verdana"/>
        <family val="2"/>
      </rPr>
      <t xml:space="preserve"> 3</t>
    </r>
  </si>
  <si>
    <r>
      <t>Projet n</t>
    </r>
    <r>
      <rPr>
        <b/>
        <vertAlign val="superscript"/>
        <sz val="9"/>
        <color indexed="8"/>
        <rFont val="Verdana"/>
        <family val="2"/>
      </rPr>
      <t>o</t>
    </r>
    <r>
      <rPr>
        <b/>
        <sz val="9"/>
        <color indexed="8"/>
        <rFont val="Verdana"/>
        <family val="2"/>
      </rPr>
      <t xml:space="preserve"> 4</t>
    </r>
  </si>
  <si>
    <r>
      <t>Projet n</t>
    </r>
    <r>
      <rPr>
        <b/>
        <vertAlign val="superscript"/>
        <sz val="9"/>
        <color indexed="8"/>
        <rFont val="Verdana"/>
        <family val="2"/>
      </rPr>
      <t>o</t>
    </r>
    <r>
      <rPr>
        <b/>
        <sz val="9"/>
        <color indexed="8"/>
        <rFont val="Verdana"/>
        <family val="2"/>
      </rPr>
      <t xml:space="preserve"> 5</t>
    </r>
  </si>
  <si>
    <r>
      <t>Projet n</t>
    </r>
    <r>
      <rPr>
        <b/>
        <vertAlign val="superscript"/>
        <sz val="9"/>
        <color indexed="8"/>
        <rFont val="Verdana"/>
        <family val="2"/>
      </rPr>
      <t>o</t>
    </r>
    <r>
      <rPr>
        <b/>
        <sz val="9"/>
        <color indexed="8"/>
        <rFont val="Verdana"/>
        <family val="2"/>
      </rPr>
      <t xml:space="preserve"> 6</t>
    </r>
  </si>
  <si>
    <r>
      <t>Projet n</t>
    </r>
    <r>
      <rPr>
        <b/>
        <vertAlign val="superscript"/>
        <sz val="9"/>
        <color indexed="8"/>
        <rFont val="Verdana"/>
        <family val="2"/>
      </rPr>
      <t>o</t>
    </r>
    <r>
      <rPr>
        <b/>
        <sz val="9"/>
        <color indexed="8"/>
        <rFont val="Verdana"/>
        <family val="2"/>
      </rPr>
      <t xml:space="preserve"> 7</t>
    </r>
  </si>
  <si>
    <r>
      <t>Projet n</t>
    </r>
    <r>
      <rPr>
        <b/>
        <vertAlign val="superscript"/>
        <sz val="9"/>
        <color indexed="8"/>
        <rFont val="Verdana"/>
        <family val="2"/>
      </rPr>
      <t>o</t>
    </r>
    <r>
      <rPr>
        <b/>
        <sz val="9"/>
        <color indexed="8"/>
        <rFont val="Verdana"/>
        <family val="2"/>
      </rPr>
      <t xml:space="preserve"> 8</t>
    </r>
  </si>
  <si>
    <r>
      <t>Projet n</t>
    </r>
    <r>
      <rPr>
        <b/>
        <vertAlign val="superscript"/>
        <sz val="9"/>
        <color indexed="8"/>
        <rFont val="Verdana"/>
        <family val="2"/>
      </rPr>
      <t>o</t>
    </r>
    <r>
      <rPr>
        <b/>
        <sz val="9"/>
        <color indexed="8"/>
        <rFont val="Verdana"/>
        <family val="2"/>
      </rPr>
      <t xml:space="preserve"> 9</t>
    </r>
  </si>
  <si>
    <r>
      <t>Projet n</t>
    </r>
    <r>
      <rPr>
        <b/>
        <vertAlign val="superscript"/>
        <sz val="9"/>
        <color indexed="8"/>
        <rFont val="Verdana"/>
        <family val="2"/>
      </rPr>
      <t>o</t>
    </r>
    <r>
      <rPr>
        <b/>
        <sz val="9"/>
        <color indexed="8"/>
        <rFont val="Verdana"/>
        <family val="2"/>
      </rPr>
      <t xml:space="preserve"> 10</t>
    </r>
  </si>
  <si>
    <t>Expérience prouvée en leadership agile</t>
  </si>
  <si>
    <t>Veuillez indiquer votre expérience dans des démarches agiles dans les tableaux ci-dessous.</t>
  </si>
  <si>
    <t>Démarche no 1</t>
  </si>
  <si>
    <t>Nom de la démarche</t>
  </si>
  <si>
    <t>Votre ròle dans la démarche</t>
  </si>
  <si>
    <t>du</t>
  </si>
  <si>
    <t>au</t>
  </si>
  <si>
    <t>Démarche no 2</t>
  </si>
  <si>
    <t>Démarche no 3</t>
  </si>
  <si>
    <t>Démarche no 4</t>
  </si>
  <si>
    <t>Démarche no 5</t>
  </si>
  <si>
    <t>Démarche no 6</t>
  </si>
  <si>
    <t>Démarche no 7</t>
  </si>
  <si>
    <t>Démarche no 8</t>
  </si>
  <si>
    <t>Démarche no 9</t>
  </si>
  <si>
    <t>Démarche no 10</t>
  </si>
  <si>
    <t>Autoévaluation en management de projet</t>
  </si>
  <si>
    <t>Chapitre swiss.ICB4</t>
  </si>
  <si>
    <r>
      <t xml:space="preserve">Evaluez pour chaque indicateur de compétence votre niveau avec les valeurs suivantes :
</t>
    </r>
    <r>
      <rPr>
        <sz val="9"/>
        <color rgb="FFC00000"/>
        <rFont val="Verdana"/>
        <family val="2"/>
      </rPr>
      <t>3 = aptitude disponible      2 = savoir-faire disponible      1 = connaissance disponible      0 = non disponible</t>
    </r>
  </si>
  <si>
    <r>
      <t xml:space="preserve">Veuillez remplir </t>
    </r>
    <r>
      <rPr>
        <sz val="9"/>
        <color rgb="FFC00000"/>
        <rFont val="Verdana"/>
        <family val="2"/>
      </rPr>
      <t>intégralement</t>
    </r>
    <r>
      <rPr>
        <sz val="9"/>
        <color indexed="8"/>
        <rFont val="Verdana"/>
        <family val="2"/>
      </rPr>
      <t xml:space="preserve"> l'autoévaluation pour le management de projet ou le leadership agile, selon la recertification pour laquelle vous soumettez votre demande.</t>
    </r>
  </si>
  <si>
    <r>
      <t>Contexte (</t>
    </r>
    <r>
      <rPr>
        <b/>
        <i/>
        <sz val="9"/>
        <color rgb="FFC00000"/>
        <rFont val="Verdana"/>
        <family val="2"/>
      </rPr>
      <t>perspective</t>
    </r>
    <r>
      <rPr>
        <b/>
        <sz val="9"/>
        <color rgb="FFC00000"/>
        <rFont val="Verdana"/>
        <family val="2"/>
      </rPr>
      <t>)</t>
    </r>
  </si>
  <si>
    <t>Stratégie</t>
  </si>
  <si>
    <t>Aligner le projet avec la mission et la vision de l'organisation</t>
  </si>
  <si>
    <t>Identifier et exploiter les opportunités d'influencer la stratégie organisationnelle</t>
  </si>
  <si>
    <t>Développer et assurer la validité des activités en cours / des motivations organisationnelles</t>
  </si>
  <si>
    <t>Déterminer, évaluer et examiner les facteurs clés de succès (FCS)</t>
  </si>
  <si>
    <t>Déterminer, évaluer et tester les indicateurs clés de performance (ICP) ou (KPI – Key Performance Indicator)</t>
  </si>
  <si>
    <t>Gouvernance, structures et processus</t>
  </si>
  <si>
    <t>Connaître et appliquer les principes de management de projet</t>
  </si>
  <si>
    <t>Connaître et appliquer les principes de management de programme</t>
  </si>
  <si>
    <t>Connaître et appliquer les principes de management de portefeuille</t>
  </si>
  <si>
    <t>Aligner le projet avec la fonction de support de projet</t>
  </si>
  <si>
    <t>Aligner le projet avec les structures de rapport humain et de prise de décision de l'organisation et les exigences de qualité</t>
  </si>
  <si>
    <t>Aligner le projet avec les processus et les fonctions des ressources humaines (RH)</t>
  </si>
  <si>
    <t>Aligner le projet avec les processus et les fonctions financières et de contrôle</t>
  </si>
  <si>
    <t>Conformité, normes et règlements</t>
  </si>
  <si>
    <t>Identifier et veiller à ce que le projet soit conforme à toutes les lois pertinentes</t>
  </si>
  <si>
    <t>Identifier et veiller à ce que le projet soit conforme à toutes les réglementations pertinentes à la santé, la sûreté, la sécurité, et l'environnement (SSSE)</t>
  </si>
  <si>
    <t>Identifier et veiller à ce que le projet soit conforme à tous les codes de conduite et de réglementations professionnelles pertinents</t>
  </si>
  <si>
    <t>Identifier et veiller à ce que le projet soit conforme aux principes et aux objectifs de durabilité pertinents</t>
  </si>
  <si>
    <t>Evaluer, utiliser et développer des normes et des outils professionnels pour le projet</t>
  </si>
  <si>
    <t>Evaluer, comparer et améliorer les compétences de management de projet de l'organisation</t>
  </si>
  <si>
    <t>Pouvoir et intérêts</t>
  </si>
  <si>
    <t>Evaluer les ambitions et les intérêts des autres et l'impact potentiel de ces derniers sur le projet et mettre ces connaissances au profit du projet</t>
  </si>
  <si>
    <t>Evaluer l'influence informelle des individus et des groupes et son impact potentiel sur le projet et mettre ces connaissances au profit du projet</t>
  </si>
  <si>
    <t>Evaluer les personnalités et les styles de travail des autres et les employer au profit du projet</t>
  </si>
  <si>
    <t>Culture et valeurs</t>
  </si>
  <si>
    <t>Evaluer la culture et les valeurs de la société et leurs implications dans le projet</t>
  </si>
  <si>
    <t>Aligner le projet avec la culture formelle et les valeurs de l'organisation</t>
  </si>
  <si>
    <t>Evaluer la culture informelle et les valeurs de l'organisation et leur incidence sur le projet</t>
  </si>
  <si>
    <r>
      <t>Personnes (</t>
    </r>
    <r>
      <rPr>
        <b/>
        <i/>
        <sz val="9"/>
        <color rgb="FFC00000"/>
        <rFont val="Verdana"/>
        <family val="2"/>
      </rPr>
      <t>people</t>
    </r>
    <r>
      <rPr>
        <b/>
        <sz val="9"/>
        <color rgb="FFC00000"/>
        <rFont val="Verdana"/>
        <family val="2"/>
      </rPr>
      <t>)</t>
    </r>
  </si>
  <si>
    <t>Autoréflexion et autogestion</t>
  </si>
  <si>
    <t>Identifier et considérer les façons dont les valeurs et expériences propres affectent le travail</t>
  </si>
  <si>
    <t>Bâtir la confiance en soi basée sur les forces et les faiblesses personnelles</t>
  </si>
  <si>
    <t>Identifier, et réfléchir sur, ses motivations personnelles afin d'établir des objectifs personnels et les garder à l’esprit</t>
  </si>
  <si>
    <t>Organiser le travail personnel en fonction de la situation et de ses ressources</t>
  </si>
  <si>
    <t>Assumer la responsabilité de son apprentissage et de son développement personnel</t>
  </si>
  <si>
    <t>Intégrité personnelle et fiabilité</t>
  </si>
  <si>
    <t>Reconnaître et appliquer les valeurs éthiques à toutes les décisions et actions</t>
  </si>
  <si>
    <t>Promouvoir la durabilité des réalisations et des résultats</t>
  </si>
  <si>
    <t>Assumer la responsabilité de ses décisions et de ses actions</t>
  </si>
  <si>
    <t>Agir sans contradiction, prendre des décisions et communiquer</t>
  </si>
  <si>
    <t>Accomplir des tâches soigneusement afin de renforcer la relation de confiance avec les autres</t>
  </si>
  <si>
    <t>Communication personnelle</t>
  </si>
  <si>
    <t>Fournir une information claire et structurée pour les autres et vérifier leur compréhension</t>
  </si>
  <si>
    <t>Faciliter et promouvoir une communication ouverte</t>
  </si>
  <si>
    <t>Choisir des styles et voies de communication pour répondre aux besoins du public, de la situation et du niveau de gestion</t>
  </si>
  <si>
    <t>Communiquer efficacement avec les équipes virtuelles</t>
  </si>
  <si>
    <t>Utiliser l'humour et le sens de la perspective de façon adéquate</t>
  </si>
  <si>
    <t>Relations et engagement</t>
  </si>
  <si>
    <t>Initier et développer des relations personnelles et professionnelles</t>
  </si>
  <si>
    <t>Bâtir, faciliter et contribuer aux réseaux sociaux</t>
  </si>
  <si>
    <t>Faire preuve d'empathie à travers l'écoute, la compréhension et le soutien</t>
  </si>
  <si>
    <t>Montrer la confiance et le respect en encourageant les autres à partager leurs opinions et préoccupations</t>
  </si>
  <si>
    <t>Partager sa propre vision et ses objectifs afin d'obtenir la collaboration et l'engagement des autres</t>
  </si>
  <si>
    <t>Leadership</t>
  </si>
  <si>
    <t>Prendre l'initiative et offrir aide et conseils de manière proactive</t>
  </si>
  <si>
    <t>Assumer la responsabilité et manifester son engagement</t>
  </si>
  <si>
    <t>Fournir orientation, coaching et mentorat pour guider et améliorer le travail des individus et des équipes</t>
  </si>
  <si>
    <t>Exercer un pouvoir et une influence appropriés sur les autres pour atteindre les objectifs</t>
  </si>
  <si>
    <t>Prendre, appliquer et revoir les décisions</t>
  </si>
  <si>
    <t>Travail d'équipe</t>
  </si>
  <si>
    <t>Sélectionner et construire une équipe</t>
  </si>
  <si>
    <t>Promouvoir la coopération et le réseautage entre les membres de l'équipe</t>
  </si>
  <si>
    <t>Soutenir, faciliter et évaluer le développement de l'équipe et de ses membres</t>
  </si>
  <si>
    <t>Renforcer et autonomiser les équipes en déléguant tâches et responsabilités</t>
  </si>
  <si>
    <t>Reconnaître les erreurs pour en tirer des leçons</t>
  </si>
  <si>
    <t>Conflits et crises</t>
  </si>
  <si>
    <t>Anticiper et si possible prévenir les conflits et les crises</t>
  </si>
  <si>
    <t>Analyser les causes et les conséquences des conflits et crises et choisir les réponses appropriées</t>
  </si>
  <si>
    <t>Arbitrer et résoudre les conflits et crises et / ou leurs impacts</t>
  </si>
  <si>
    <t>Identifier et partager les enseignements tirés des conflits et des crises afin d'améliorer la gestion future</t>
  </si>
  <si>
    <t>Ingéniosité</t>
  </si>
  <si>
    <t>Créer et soutenir un environnement ouvert et créatif</t>
  </si>
  <si>
    <t>Appliquer la pensée conceptuelle pour analyser des situations et définir des stratégies</t>
  </si>
  <si>
    <t>Appliquer les techniques d'analyse pour évaluer des situations, des informations et des tendances</t>
  </si>
  <si>
    <t>Promouvoir et appliquer des techniques créatives pour trouver des alternatives et des solutions</t>
  </si>
  <si>
    <t>Promouvoir une vision globale du projet et de son contexte pour améliorer la prise de décisions</t>
  </si>
  <si>
    <t>Négociation</t>
  </si>
  <si>
    <t>Identifier et analyser les intérêts de toutes les parties impliquées dans la négociation</t>
  </si>
  <si>
    <t>Elaborer et évaluer des options et alternatives offrant un potentiel de répondre aux besoins de toutes les parties</t>
  </si>
  <si>
    <t>Définir une stratégie de négociation en accord avec les objectifs du projet et acceptable pour toutes les parties concernées</t>
  </si>
  <si>
    <t>Parvenir à des accords négociés avec d'autres parties qui sont en conformité avec les objectifs du projet</t>
  </si>
  <si>
    <t>Détecter et exploiter des opportunités supplémentaires de vente et d'acquisition</t>
  </si>
  <si>
    <t>Orientation résultats</t>
  </si>
  <si>
    <t>Evaluer toutes les décisions et les actions par rapport à leur impact sur la réussite du projet et les objectifs de l'organisation</t>
  </si>
  <si>
    <t>Coordonner les besoins et les moyens pour optimiser les résultats et les succès</t>
  </si>
  <si>
    <t>Créer et maintenir un environnement de travail sain, sûr et productif</t>
  </si>
  <si>
    <t>Promouvoir et « vendre » le projet, ses processus et ses résultats</t>
  </si>
  <si>
    <t>Fournir des résultats et obtenir l'acceptation</t>
  </si>
  <si>
    <r>
      <t>Pratique (</t>
    </r>
    <r>
      <rPr>
        <b/>
        <i/>
        <sz val="9"/>
        <color rgb="FFC00000"/>
        <rFont val="Verdana"/>
        <family val="2"/>
      </rPr>
      <t>practice</t>
    </r>
    <r>
      <rPr>
        <b/>
        <sz val="9"/>
        <color rgb="FFC00000"/>
        <rFont val="Verdana"/>
        <family val="2"/>
      </rPr>
      <t>)</t>
    </r>
  </si>
  <si>
    <t>Conception de projet</t>
  </si>
  <si>
    <t>Reconnaître, hiérarchiser et réévaluer les critères de réussite</t>
  </si>
  <si>
    <t>Réviser, appliquer et échanger les leçons apprises tirées d'autres projets</t>
  </si>
  <si>
    <t>Déterminer la complexité et ses conséquences pour l'approche de management de projet</t>
  </si>
  <si>
    <t>Choisir et réviser l'approche globale du management de projet</t>
  </si>
  <si>
    <t>Conception, contrôle et ajustement de la structure d'exécution du projet</t>
  </si>
  <si>
    <t>Exigences et objectifs</t>
  </si>
  <si>
    <t>Définir et développer la hiérarchie des objectifs du projet</t>
  </si>
  <si>
    <t>Identifier et analyser les besoins et les exigences des parties prenantes du projet</t>
  </si>
  <si>
    <t>Hiérarchiser et décider des exigences et des critères d'acceptation</t>
  </si>
  <si>
    <t>Périmètre et contenu</t>
  </si>
  <si>
    <t>Définir les livrables du projet</t>
  </si>
  <si>
    <t>Structurer le périmètre du projet</t>
  </si>
  <si>
    <t>Définir les lots de travail du projet</t>
  </si>
  <si>
    <t>Etablir et maintenir la configuration du périmètre</t>
  </si>
  <si>
    <t>Déroulement et délais</t>
  </si>
  <si>
    <t>Définir les activités nécessaires à la réalisation du projet</t>
  </si>
  <si>
    <t>Déterminer l'effort de travail et la durée des activités</t>
  </si>
  <si>
    <t>Approche pour déterminer des délais et phases, respectivement les itérations (« sprint »)</t>
  </si>
  <si>
    <t>Déterminer le déroulement des activités de projet et créer le séquençage et l'échéancier</t>
  </si>
  <si>
    <t>Surveiller les progrès par rapport à l'échéancier et faire les ajustements nécessaires</t>
  </si>
  <si>
    <t>Organisation, information et documentation</t>
  </si>
  <si>
    <t>Evaluer et déterminer les besoins des parties prenantes en matière d'information et de documentation</t>
  </si>
  <si>
    <t>Définir la structure, les rôles et les responsabilités au sein du projet</t>
  </si>
  <si>
    <t>Etablir des infrastructures, des processus et des systèmes d'information</t>
  </si>
  <si>
    <t>Mettre en œuvre, surveiller l'organisation du projet et l'ajuster si nécessaire</t>
  </si>
  <si>
    <t>Qualité</t>
  </si>
  <si>
    <t>Elaborer un plan de gestion de la qualité du projet, surveiller la mise en œuvre et le cas échéant, le réviser</t>
  </si>
  <si>
    <t>Vérifier que le projet et ses livrables continuent de correspondre au plan de gestion de la qualité</t>
  </si>
  <si>
    <t>Vérifier la réalisation des objectifs de qualité du projet et recommander des correctifs nécessaires et / ou des mesures préventives</t>
  </si>
  <si>
    <t>Planifier et organiser la validation des résultats du projet</t>
  </si>
  <si>
    <t>Assurer la qualité tout au long du projet</t>
  </si>
  <si>
    <t>Coûts et financement</t>
  </si>
  <si>
    <t>Estimer les coûts du projet</t>
  </si>
  <si>
    <t>Etablir le budget du projet</t>
  </si>
  <si>
    <t>Assurer le financement du projet</t>
  </si>
  <si>
    <t>Développer, établir et maintenir la gestion financière et de reporting pour le projet</t>
  </si>
  <si>
    <t>Surveiller les finances pour identifier les écarts par rapport au plan du projet et les corriger</t>
  </si>
  <si>
    <t>Ressources</t>
  </si>
  <si>
    <t>Elaborer un plan stratégique des ressources pour la livraison des résultats du projet</t>
  </si>
  <si>
    <t>Définir la qualité et la quantité de ressources nécessaires pour l'exécution du projet</t>
  </si>
  <si>
    <t>Identifier les fournisseurs de ressources potentielles et négocier leur acquisition</t>
  </si>
  <si>
    <t>Répartir et allouer les ressources selon les exigences spécifiées</t>
  </si>
  <si>
    <t>Evaluer l'utilisation des ressources et prendre les mesures correctives nécessaires</t>
  </si>
  <si>
    <t>Approvisionnement</t>
  </si>
  <si>
    <t>Définir des besoins, les options et les processus d'approvisionnement</t>
  </si>
  <si>
    <t>Contribuer à l'évaluation et la sélection des fournisseurs et partenaires</t>
  </si>
  <si>
    <t>Contribuer à la négociation et l'accord des termes du contrat, pour les mettre en conformité avec les objectifs du projet</t>
  </si>
  <si>
    <t>Surveiller l'exécution du contrat, adresser les problèmes et si nécessaire, demander compensation</t>
  </si>
  <si>
    <t>Planification et contrôle</t>
  </si>
  <si>
    <t>Démarrer un projet, développer un plan de projet et obtenir l'approbation</t>
  </si>
  <si>
    <t>Initier et gérer la transition vers une nouvelle phase du projet</t>
  </si>
  <si>
    <t>Aligner la performance du projet avec le plan du projet et prendre des mesures correctives si nécessaire</t>
  </si>
  <si>
    <t>Rapport sur l'avancement du projet</t>
  </si>
  <si>
    <t>Evaluer les changements dans le projet, obtenir des accords et les mettre en œuvre</t>
  </si>
  <si>
    <t>Clore et évaluer une phase ou le projet</t>
  </si>
  <si>
    <t>Opportunités et risques</t>
  </si>
  <si>
    <t>Elaborer et mettre en œuvre un cadre de gestion des et opportunités et risques</t>
  </si>
  <si>
    <t>Identifier les opportunités et les risques</t>
  </si>
  <si>
    <t>Evaluer la probabilité et l'impact des opportunités et risques</t>
  </si>
  <si>
    <t>Sélectionner les stratégies et exécuter les plans d'intervention pour gérer les opportunités et risques</t>
  </si>
  <si>
    <t>Evaluer et surveiller les opportunités, les risques et les mesures mises en place</t>
  </si>
  <si>
    <t>Parties prenantes</t>
  </si>
  <si>
    <t>Identifier les parties prenantes et analyser leurs intérêts et influence</t>
  </si>
  <si>
    <t>Développer et maintenir une stratégie envers les parties prenantes et développer un plan de communication</t>
  </si>
  <si>
    <t>Impliquer les cadres, les donneurs d'ordre et la direction pour obtenir un engagement et gérer les intérêts et les attentes</t>
  </si>
  <si>
    <t>Impliquer les utilisateurs, les partenaires et les fournisseurs afin d'obtenir leur collaboration et leur engagement</t>
  </si>
  <si>
    <t>Construire, entretenir et mettre fin à des réseaux et alliances</t>
  </si>
  <si>
    <t>Changement et transformation</t>
  </si>
  <si>
    <t>Evaluer la capacité d'adaptation au changement de l'organisation / des organisations</t>
  </si>
  <si>
    <t>Identifier les besoins de changements et les opportunités de transformation</t>
  </si>
  <si>
    <t>Développer une stratégie de changement ou de transformation</t>
  </si>
  <si>
    <t>Mettre en œuvre la gestion de changement ou de transformation</t>
  </si>
  <si>
    <t>Nombre de compétences avec aptitudes</t>
  </si>
  <si>
    <t>Nombre de compétences avec savoir-faire</t>
  </si>
  <si>
    <t>Nombre de compétences avec connaissance</t>
  </si>
  <si>
    <t>Nombre de compétences sans aptitudes, savoir-faire ou connaissance</t>
  </si>
  <si>
    <t>Autoévaluation en leadership agile</t>
  </si>
  <si>
    <t>4.Co1</t>
  </si>
  <si>
    <t>4.Co1.1</t>
  </si>
  <si>
    <t>Aligner les équipes agiles avec la mission et la vision de l'organisation</t>
  </si>
  <si>
    <t>4.Co1.2</t>
  </si>
  <si>
    <t>4.Co1.3</t>
  </si>
  <si>
    <t>Développer une justification pour le changement et s'assurer que les raisons commerciales et/ou organisationnelles qui l'ont motivé, restent valables</t>
  </si>
  <si>
    <t>4.Co1.4</t>
  </si>
  <si>
    <t>4.Co1.5</t>
  </si>
  <si>
    <t>Déterminer, évaluer et examiner les indicateurs clés de performance (ICP)</t>
  </si>
  <si>
    <t>4.Co2</t>
  </si>
  <si>
    <t>4.Co2.1</t>
  </si>
  <si>
    <t>Connaître et appliquer les principes du travail agile</t>
  </si>
  <si>
    <t>4.Co2.2</t>
  </si>
  <si>
    <t>Connaître et appliquer les principes de la gestion de programme agile</t>
  </si>
  <si>
    <t>4.Co2.3</t>
  </si>
  <si>
    <t>Connaître et appliquer les principes de la gestion de portefeuille agile</t>
  </si>
  <si>
    <t>4.Co2.4</t>
  </si>
  <si>
    <t>Aligner le travail agile avec les fonctions de support</t>
  </si>
  <si>
    <t>4.Co2.5</t>
  </si>
  <si>
    <t>Aligner le travail agile avec les structures de rapport humain et de prise de décision et de l'organisation et les exigences de qualité</t>
  </si>
  <si>
    <t>4.Co2.6</t>
  </si>
  <si>
    <t>Aligner le travail agile avec les processus et les fonctions des ressources humaines (RH)</t>
  </si>
  <si>
    <t>4.Co2.7</t>
  </si>
  <si>
    <t>Aligner le travail agile avec les processus et les fonctions financière et de contrôle</t>
  </si>
  <si>
    <t>4.Co2.8</t>
  </si>
  <si>
    <t>Combiner les principes de la gestion classique et du travail agile</t>
  </si>
  <si>
    <t>4.Co3</t>
  </si>
  <si>
    <t>4.Co3.1</t>
  </si>
  <si>
    <t>Identifier et assurer que le travail agile respecte les dispositions légales applicables</t>
  </si>
  <si>
    <t>4.Co3.2</t>
  </si>
  <si>
    <t>Identifier et assurer que le travail agile soit conforme à toutes les réglementations pertinentes en matière de santé, de sûreté, de sécurité et d'environnement (SSSE)</t>
  </si>
  <si>
    <t>4.Co3.3</t>
  </si>
  <si>
    <t>Identifier et respecter tous les codes de conduite et de réglementations professionnelles pertinents au travail agile</t>
  </si>
  <si>
    <t>4.Co3.4</t>
  </si>
  <si>
    <t>Identifier et assurer que le travail agile soit conforme aux principes et aux objectifs de durabilité pertinents</t>
  </si>
  <si>
    <t>4.Co3.5</t>
  </si>
  <si>
    <t>Évaluer, utiliser et développer des normes et des outils professionnels pour le travail agile</t>
  </si>
  <si>
    <t>4.Co3.6</t>
  </si>
  <si>
    <t>Évaluer, comparer et améliorer l'agilité de l'organisation</t>
  </si>
  <si>
    <t>4.Co4</t>
  </si>
  <si>
    <t>4.Co4.1</t>
  </si>
  <si>
    <t>Évaluer les ambitions personnelles et les intérêts des autres et leur impact potentiel sur le travail agile, et utiliser ces connaissances au profit du travail agile</t>
  </si>
  <si>
    <t>4.Co4.2</t>
  </si>
  <si>
    <t>Évaluer l'influence informelle des individus et des groupes et son impact potentiel sur le travail agile, et utiliser ces connaissances au profit du travail agile</t>
  </si>
  <si>
    <t>4.Co4.3</t>
  </si>
  <si>
    <t>Évaluer les personnalités et les styles de travail des autres et les utiliser au profit du travail agile</t>
  </si>
  <si>
    <t>4.Co5</t>
  </si>
  <si>
    <t>4.Co5.1</t>
  </si>
  <si>
    <t>Évaluer la culture et les valeurs de la société et leurs implications pour le travail agile</t>
  </si>
  <si>
    <t>4.Co5.2</t>
  </si>
  <si>
    <t>Faire évoluer la culture organisationnelle pour mieux l'aligner sur les valeurs agiles</t>
  </si>
  <si>
    <t>4.Co5.3</t>
  </si>
  <si>
    <t>Évaluer la culture et les valeurs informelles de l'organisation et leurs implications pour le travail agile</t>
  </si>
  <si>
    <t>4.Pe</t>
  </si>
  <si>
    <t>Personnes (people)</t>
  </si>
  <si>
    <t>4.Pe1</t>
  </si>
  <si>
    <t>4.Pe1.1</t>
  </si>
  <si>
    <t>Identifier et réfléchir sur la manière dont ses propres valeurs et expériences affectent le travail</t>
  </si>
  <si>
    <t>4.Pe1.2</t>
  </si>
  <si>
    <t>4.Pe1.3</t>
  </si>
  <si>
    <t>Identifier et réfléchir aux motivations personnelles afin de fixer des objectifs personnels et de se focaliser sur ceux-ci</t>
  </si>
  <si>
    <t>4.Pe1.4</t>
  </si>
  <si>
    <t>Organiser le travail personnel en fonction de la situation, de ses propres ressources et de la situation globale de l'équipe</t>
  </si>
  <si>
    <t>4.Pe1.5</t>
  </si>
  <si>
    <t>4.Pe2</t>
  </si>
  <si>
    <t>4.Pe2.1</t>
  </si>
  <si>
    <t>4.Pe2.2</t>
  </si>
  <si>
    <t>4.Pe2.3</t>
  </si>
  <si>
    <t>Assumer la responsabilité de ses propres décisions et actions</t>
  </si>
  <si>
    <t>4.Pe2.4</t>
  </si>
  <si>
    <t>4.Pe2.5</t>
  </si>
  <si>
    <t>Accomplir les tâches soigneusement afin de renforcer la relation de confiance avec les autres</t>
  </si>
  <si>
    <t>4.Pe3</t>
  </si>
  <si>
    <t>4.Pe3.1</t>
  </si>
  <si>
    <t>Fournir des informations claires et structurées aux autres et vérifier leur compréhension</t>
  </si>
  <si>
    <t>4.Pe3.2</t>
  </si>
  <si>
    <t>4.Pe3.3</t>
  </si>
  <si>
    <t>Choisir des styles et des canaux de communication pour répondre aux besoins du public, de la situation et du niveau de gestion</t>
  </si>
  <si>
    <t>4.Pe3.4</t>
  </si>
  <si>
    <t>4.Pe3.5</t>
  </si>
  <si>
    <t>Utiliser l'humour et le sens de la perspective lorsque de manière appropriée</t>
  </si>
  <si>
    <t>4.Pe4</t>
  </si>
  <si>
    <t>4.Pe4.1</t>
  </si>
  <si>
    <t>4.Pe4.2</t>
  </si>
  <si>
    <t>4.Pe4.3</t>
  </si>
  <si>
    <t>Faire preuve d'empathie par l'écoute, la compréhension et le soutien</t>
  </si>
  <si>
    <t>4.Pe4.4</t>
  </si>
  <si>
    <t>Montrer de confiance et de respect en encourageant les autres à exprimer leurs opinions et préoccupations</t>
  </si>
  <si>
    <t>4.Pe4.5</t>
  </si>
  <si>
    <t>Partager sa propre vision et ses objectifs afin d'obtenir l'engagement et l'implication des autres</t>
  </si>
  <si>
    <t>4.Pe4.6</t>
  </si>
  <si>
    <t>Utiliser le capital social présent dans le réseau et stimuler son augmentation</t>
  </si>
  <si>
    <t>4.Pe5</t>
  </si>
  <si>
    <t>4.Pe5.1</t>
  </si>
  <si>
    <t>4.Pe5.2</t>
  </si>
  <si>
    <t>Prendre ses responsabilités et s'engager</t>
  </si>
  <si>
    <t>4.Pe5.3</t>
  </si>
  <si>
    <t>4.Pe5.4</t>
  </si>
  <si>
    <t>4.Pe5.5</t>
  </si>
  <si>
    <t>Prendre, appliquer et réviser les décisions</t>
  </si>
  <si>
    <t>4.Pe6</t>
  </si>
  <si>
    <t>4.Pe6.1</t>
  </si>
  <si>
    <t>Faciliter la constitution et le développement de l'équipe</t>
  </si>
  <si>
    <t>4.Pe6.2</t>
  </si>
  <si>
    <t>4.Pe6.3</t>
  </si>
  <si>
    <t>4.Pe6.4</t>
  </si>
  <si>
    <t>Renforcer les équipes en déléguant les tâches et les responsabilités</t>
  </si>
  <si>
    <t>4.Pe6.5</t>
  </si>
  <si>
    <t>Reconnaître les erreurs et permettre l'apprentissage continu à partir des erreurs</t>
  </si>
  <si>
    <t>4.Pe7</t>
  </si>
  <si>
    <t>4.Pe7.1</t>
  </si>
  <si>
    <t>4.Pe7.2</t>
  </si>
  <si>
    <t>Analyser les causes et les conséquences des conflits et des crises et choisir avec l'équipe les réponses appropriées</t>
  </si>
  <si>
    <t>4.Pe7.3</t>
  </si>
  <si>
    <t>Arbitrer et résoudre les conflits et les crises ainsi que leurs conséquences avec l'équipe</t>
  </si>
  <si>
    <t>4.Pe7.4</t>
  </si>
  <si>
    <t>Identifier et partager les enseignements tirés des conflits et des crises afin d'améliorer le travail futur</t>
  </si>
  <si>
    <t>4.Pe8</t>
  </si>
  <si>
    <t>4.Pe8.1</t>
  </si>
  <si>
    <t>4.Pe8.2</t>
  </si>
  <si>
    <t>Appliquer la pensée conceptuelle pour analyser des situations et définir des stratégies de solution</t>
  </si>
  <si>
    <t>4.Pe8.3</t>
  </si>
  <si>
    <t>4.Pe8.4</t>
  </si>
  <si>
    <t>4.Pe8.5</t>
  </si>
  <si>
    <t>Promouvoir une vision globale de la situation et du contexte afin d'améliorer la prise de décisions</t>
  </si>
  <si>
    <t>4.Pe9</t>
  </si>
  <si>
    <t>4.Pe9.1</t>
  </si>
  <si>
    <t>4.Pe9.2</t>
  </si>
  <si>
    <t>Élaborer et évaluer les options et les alternatives qui ont le potentiel de répondre aux besoins de toutes les parties prenantes</t>
  </si>
  <si>
    <t>4.Pe9.3</t>
  </si>
  <si>
    <t>Définir une stratégie de négociation conforme à ses propres objectifs et acceptable pour toutes les parties concernées</t>
  </si>
  <si>
    <t>4.Pe9.4</t>
  </si>
  <si>
    <t>Parvenir à des accords négociés avec d'autres parties qui sont conformes à ses propres objectifs</t>
  </si>
  <si>
    <t>4.Pe9.5</t>
  </si>
  <si>
    <t>4.Pe10</t>
  </si>
  <si>
    <t>4.Pe10.1</t>
  </si>
  <si>
    <t>Évaluer toutes les décisions et actions par rapport à leur impact sur la valeur client et les objectifs de l'organisation</t>
  </si>
  <si>
    <t>4.Pe10.2</t>
  </si>
  <si>
    <t>Équilibrer les besoins et les moyens pour optimiser les résultats et les succès</t>
  </si>
  <si>
    <t>4.Pe10.3</t>
  </si>
  <si>
    <t>4.Pe10.4</t>
  </si>
  <si>
    <t>Promouvoir et « vendre » le travail agile et ses résultats</t>
  </si>
  <si>
    <t>4.Pe10.5</t>
  </si>
  <si>
    <t>4.Pr</t>
  </si>
  <si>
    <t>Pratique (practice)</t>
  </si>
  <si>
    <t>4.Pr1</t>
  </si>
  <si>
    <t>Conception</t>
  </si>
  <si>
    <t>4.Pr1.1</t>
  </si>
  <si>
    <t>Faciliter une compréhension commune des critères de réussite et s'assurer qu'ils sont documentés dans la vision</t>
  </si>
  <si>
    <t>4.Pr1.2</t>
  </si>
  <si>
    <t>Examiner, appliquer et échanger les leçons apprises tirés de son propre travail agile et de celui d'autres équipes et communautés pertinentes</t>
  </si>
  <si>
    <t>4.Pr1.3</t>
  </si>
  <si>
    <t>Déterminer la complexité et ses conséquences sur le fonctionnement de l'équipe</t>
  </si>
  <si>
    <t>4.Pr1.4</t>
  </si>
  <si>
    <t>Sélectionner et examiner la méthode de travail agile en dialogue avec les équipes</t>
  </si>
  <si>
    <t>4.Pr1.5</t>
  </si>
  <si>
    <t>Concevoir la méthode de travail initiale, puis la surveiller et actualiser</t>
  </si>
  <si>
    <t>4.Pr2</t>
  </si>
  <si>
    <t>4.Pr2.1</t>
  </si>
  <si>
    <t>Définir la vision, prioriser les objectifs commerciaux et aligner le travail agile</t>
  </si>
  <si>
    <t>4.Pr2.2</t>
  </si>
  <si>
    <t>Identifier et analyser les besoins et les exigences des parties prenantes</t>
  </si>
  <si>
    <t>4.Pr2.3</t>
  </si>
  <si>
    <t>Prioriser en permanence les objets à livrer (backlog items) afin de maximiser la valeur fournie</t>
  </si>
  <si>
    <t>4.Pr3</t>
  </si>
  <si>
    <t>4.Pr3.1</t>
  </si>
  <si>
    <t>Définir la solution ou le résultat, en commençant par un produit minimum viable (PMV) ou commercialisable (PMC)</t>
  </si>
  <si>
    <t>4.Pr3.2</t>
  </si>
  <si>
    <t>Garantir l'adéquation des objets livrés à la pratique et/ou au marché</t>
  </si>
  <si>
    <t>4.Pr3.3</t>
  </si>
  <si>
    <t>Définir la structure de livraison pour les livraisons itératives successives</t>
  </si>
  <si>
    <t>4.Pr3.4</t>
  </si>
  <si>
    <t>Établir et maintenir la configuration du périmètre</t>
  </si>
  <si>
    <t>4.Pr4</t>
  </si>
  <si>
    <t>4.Pr4.1</t>
  </si>
  <si>
    <t>Définir les objets pour la prochaine livraison</t>
  </si>
  <si>
    <t>4.Pr4.2</t>
  </si>
  <si>
    <t>Estimer l'effort et le nombre d'itérations (ou de sprints)</t>
  </si>
  <si>
    <t>4.Pr4.3</t>
  </si>
  <si>
    <t>Décider la feuille de route (y compris les étapes, les résultats, etc.)</t>
  </si>
  <si>
    <t>4.Pr4.4</t>
  </si>
  <si>
    <t>Créer une séquence d'objets à livrer et planifier des livraisons incrémentielles</t>
  </si>
  <si>
    <t>4.Pr4.5</t>
  </si>
  <si>
    <t>Surveiller les résultats en fonction du calendrier de mise en œuvre et réagir aux changements</t>
  </si>
  <si>
    <t>4.Pr5</t>
  </si>
  <si>
    <t>4.Pr5.1</t>
  </si>
  <si>
    <t>Évaluer et déterminer les besoins des parties prenantes en matière d'information et de documentation</t>
  </si>
  <si>
    <t>4.Pr5.2</t>
  </si>
  <si>
    <t>Définir la structure, les rôles et les responsabilités dans le cadre du travail agile</t>
  </si>
  <si>
    <t>4.Pr5.3</t>
  </si>
  <si>
    <t>Établir des infrastructures, des processus et des systèmes d'information</t>
  </si>
  <si>
    <t>4.Pr5.4</t>
  </si>
  <si>
    <t>Modérer, valider et coacher les équipes agiles</t>
  </si>
  <si>
    <t>4.Pr6</t>
  </si>
  <si>
    <t>4.Pr6.1</t>
  </si>
  <si>
    <t>Développer, mettre en œuvre, surveiller et réviser les règles de qualité pour le travail agile qui ne compromet pas la qualité de chaque incrément</t>
  </si>
  <si>
    <t>4.Pr6.2</t>
  </si>
  <si>
    <t>Examiner le travail agile et ses résultats pour s'assurer qu'ils continuent à répondre aux exigences de qualité pour chaque incrément</t>
  </si>
  <si>
    <t>4.Pr6.3</t>
  </si>
  <si>
    <t>Vérifier la réalisation des objectifs de qualité et recommander les améliorations nécessaires</t>
  </si>
  <si>
    <t>4.Pr6.4</t>
  </si>
  <si>
    <t>Planifier et organiser la validation des résultats du travail agile</t>
  </si>
  <si>
    <t>4.Pr6.5</t>
  </si>
  <si>
    <t>Assurer la qualité tout au long du travail agile</t>
  </si>
  <si>
    <t>4.Pr7</t>
  </si>
  <si>
    <t>4.Pr7.1</t>
  </si>
  <si>
    <t>Estimer les coûts de solutions ou de résultats</t>
  </si>
  <si>
    <t>4.Pr7.2</t>
  </si>
  <si>
    <t>Établir le budget pour le travail agile</t>
  </si>
  <si>
    <t>4.Pr7.3</t>
  </si>
  <si>
    <t>Assurer le financement du travail agile</t>
  </si>
  <si>
    <t>4.Pr7.4</t>
  </si>
  <si>
    <t>Développer, établir et maintenir un système de gestion et de rapports financiers pour le travail agile</t>
  </si>
  <si>
    <t>4.Pr7.5</t>
  </si>
  <si>
    <t>Surveiller les coûts et les finances pour identifier et corriger les écarts par rapport au plan financier</t>
  </si>
  <si>
    <t>4.Pr8</t>
  </si>
  <si>
    <t>4.Pr8.1</t>
  </si>
  <si>
    <t>Élaborer un plan stratégique des ressources afin d'augmenter les avantages pour les clients</t>
  </si>
  <si>
    <t>4.Pr8.2</t>
  </si>
  <si>
    <t>Définir la qualité et la quantité des ressources nécessaires</t>
  </si>
  <si>
    <t>4.Pr8.3</t>
  </si>
  <si>
    <t>Identifier les fournisseurs potentiels en ressources et négocier leur acquisition</t>
  </si>
  <si>
    <t>4.Pr8.4</t>
  </si>
  <si>
    <t>Allouer et répartir les ressources en fonction des besoins définis</t>
  </si>
  <si>
    <t>4.Pr8.5</t>
  </si>
  <si>
    <t>Évaluer l'utilisation des ressources et prendre les mesures correctives nécessaires</t>
  </si>
  <si>
    <t>4.Pr9</t>
  </si>
  <si>
    <t>4.Pr9.1</t>
  </si>
  <si>
    <t>S'entendre sur les besoins, les options et les processus en matière d'approvisionnements</t>
  </si>
  <si>
    <t>4.Pr9.2</t>
  </si>
  <si>
    <t>Contribuer à l'évaluation et à la sélection des fournisseurs et des partenaires</t>
  </si>
  <si>
    <t>4.Pr9.3</t>
  </si>
  <si>
    <t>Contribuer à la négociation et à l'accord des termes du contrat qui satisfont toutes les parties concernées</t>
  </si>
  <si>
    <t>4.Pr9.4</t>
  </si>
  <si>
    <t>Superviser l'exécution du contrat, adresser les problèmes et demander compensation si nécessaire</t>
  </si>
  <si>
    <t>4.Pr10</t>
  </si>
  <si>
    <t>4.Pr10.1</t>
  </si>
  <si>
    <t>Démarrer le travail agile, développer un plan global et en obtenir l'approbation</t>
  </si>
  <si>
    <t>4.Pr10.2</t>
  </si>
  <si>
    <t>Initier et gérer la transition vers une nouvelle release</t>
  </si>
  <si>
    <t>4.Pr10.3</t>
  </si>
  <si>
    <t>Gérer la performance du travail agile par rapport aux avantages clients et s'adapter si nécessaire</t>
  </si>
  <si>
    <t>4.Pr10.4</t>
  </si>
  <si>
    <t>Rendre l'avancement transparent</t>
  </si>
  <si>
    <t>4.Pr10.5</t>
  </si>
  <si>
    <t>Accueillir et exploiter les changements d'exigences lorsqu'ils contribuent à l'avantage concurrentiel du client</t>
  </si>
  <si>
    <t>4.Pr11</t>
  </si>
  <si>
    <t>4.Pr11.1</t>
  </si>
  <si>
    <t>Élaborer et mettre en œuvre un cadre de gestion des opportunités et des risques pour le travail agile</t>
  </si>
  <si>
    <t>4.Pr11.2</t>
  </si>
  <si>
    <t>4.Pr11.3</t>
  </si>
  <si>
    <t>Évaluer la probabilité et l'impact des opportunités et des risques</t>
  </si>
  <si>
    <t>4.Pr11.4</t>
  </si>
  <si>
    <t>Sélectionner des stratégies et mettre en œuvre des mesures afin d'aborder les opportunités et les risques</t>
  </si>
  <si>
    <t>4.Pr11.5</t>
  </si>
  <si>
    <t>Évaluer et surveiller les opportunités, les risques et les réponses mises en œuvre</t>
  </si>
  <si>
    <t>4.Pr12</t>
  </si>
  <si>
    <t>4.Pr12.1</t>
  </si>
  <si>
    <t>Identifier les parties prenantes et analyser leurs intérêts et leur influence</t>
  </si>
  <si>
    <t>4.Pr12.2</t>
  </si>
  <si>
    <t xml:space="preserve">Élaborer et maintenir une stratégie envers les parties prenantes et un plan de communication </t>
  </si>
  <si>
    <t>4.Pr12.3</t>
  </si>
  <si>
    <t>Impliquer les clients, la direction et les sponsors</t>
  </si>
  <si>
    <t>4.Pr12.4</t>
  </si>
  <si>
    <t>Impliquer les utilisateurs, les partenaires, les fournisseurs et autres parties prenantes pour obtenir leur collaboration et leur engagement</t>
  </si>
  <si>
    <t>4.Pr12.5</t>
  </si>
  <si>
    <t>Construire, entretenir et mettre fin aux réseaux et alliances</t>
  </si>
  <si>
    <t>4.Pr13</t>
  </si>
  <si>
    <t>4.Pr13.1</t>
  </si>
  <si>
    <t>Évaluer la capacité d'adaptation de l'organisation (des organisations) au changement</t>
  </si>
  <si>
    <t>4.Pr13.2</t>
  </si>
  <si>
    <t>Identifier les exigences de changement et les opportunités de transformation</t>
  </si>
  <si>
    <t>4.Pr13.3</t>
  </si>
  <si>
    <t>Élaborer une stratégie de changement ou de transformation</t>
  </si>
  <si>
    <t>4.Pr13.4</t>
  </si>
  <si>
    <t>4.Pr14</t>
  </si>
  <si>
    <t>Sélection et équilibrage</t>
  </si>
  <si>
    <t>4.Pr14.1</t>
  </si>
  <si>
    <t>Identifier et analyser les avantages pour le client des objets à livrer, des itérations et des releases</t>
  </si>
  <si>
    <t>4.Pr14.2</t>
  </si>
  <si>
    <t>Prioriser les objets à livrer, les itérations et les releases dans le portefeuille</t>
  </si>
  <si>
    <t>4.Pr14.3</t>
  </si>
  <si>
    <t>Aligner l'évaluation et la livraison des objets à livrer, des itérations et des releases avec les objectifs stratégiques</t>
  </si>
  <si>
    <t>4.Pr14.4</t>
  </si>
  <si>
    <t>Préparer et faciliter les décisions de priorisation des objets importants à livrer</t>
  </si>
  <si>
    <t>4.Pr14.5</t>
  </si>
  <si>
    <t>Facilite des améliorations dans toute l'organisation</t>
  </si>
  <si>
    <t>4.Co</t>
  </si>
  <si>
    <t>Contexte (perspective)</t>
  </si>
  <si>
    <t>VZPM, public</t>
  </si>
  <si>
    <t>Janvier 2023</t>
  </si>
  <si>
    <t>VZPM_PMLD_Rezertifizierungsantrag_V8.1_FR</t>
  </si>
  <si>
    <t>Vérification et autorisation</t>
  </si>
  <si>
    <t>Fonction</t>
  </si>
  <si>
    <t>Date</t>
  </si>
  <si>
    <t>Rôle</t>
  </si>
  <si>
    <t>Aperçu des modifications</t>
  </si>
  <si>
    <t>Auteur</t>
  </si>
  <si>
    <t>Modifications effectuées</t>
  </si>
  <si>
    <t>Auteur du document</t>
  </si>
  <si>
    <t>Classification</t>
  </si>
  <si>
    <t>Edition et validité</t>
  </si>
  <si>
    <t>Remplace le document</t>
  </si>
  <si>
    <t>Nom du fichier</t>
  </si>
  <si>
    <t>vérifié</t>
  </si>
  <si>
    <t>autorisé</t>
  </si>
  <si>
    <t>Directeur</t>
  </si>
  <si>
    <t>Adaptation à l'application 'ZERT'</t>
  </si>
  <si>
    <t>Adaptation à l'ICR4 et l'ICB4</t>
  </si>
  <si>
    <t>Intégration du leadership agile</t>
  </si>
  <si>
    <t>Co1 Stratégie</t>
  </si>
  <si>
    <t>Co2 Gouvernance, structures et processus</t>
  </si>
  <si>
    <t>Co3 Comformité, normes et règlements</t>
  </si>
  <si>
    <t>Co4 Pouvoir et intérêts</t>
  </si>
  <si>
    <t>Co5 Culture et valeurs</t>
  </si>
  <si>
    <t>Pe1 Autoréflexion et autogestion</t>
  </si>
  <si>
    <t>Pe2 Intégrité personnelle et fiabilité</t>
  </si>
  <si>
    <t>Pe3 Communication personnelle</t>
  </si>
  <si>
    <t>Pe4 Relations et engagement</t>
  </si>
  <si>
    <t>Pe5 Leadership</t>
  </si>
  <si>
    <t>Pe6 Travail d'équipe</t>
  </si>
  <si>
    <t>Pe7 Conflits et crises</t>
  </si>
  <si>
    <t>Pe8 Ingéniosité</t>
  </si>
  <si>
    <t>Pe9 Négociation</t>
  </si>
  <si>
    <t>Pe10 Orientation résultats</t>
  </si>
  <si>
    <t>Pr1 Conception de projet, de programme et de portefeuille</t>
  </si>
  <si>
    <t>Pr2 Exigences et objectifs / Exigences et finalité / Finalité</t>
  </si>
  <si>
    <t>Pr3 Périmètre et contenu</t>
  </si>
  <si>
    <t>Pr4 Déroulement et délais</t>
  </si>
  <si>
    <t>Pr5 Organisation, information et documentation</t>
  </si>
  <si>
    <t>Pr6 Qualité</t>
  </si>
  <si>
    <t>Pr7 Coûts et financement</t>
  </si>
  <si>
    <t>Pr8 Ressources</t>
  </si>
  <si>
    <t>Pr9 Approvisionnement / Approvisionnement et partenariats / Approvisionnement</t>
  </si>
  <si>
    <t>Pr10 Planification et contrôle</t>
  </si>
  <si>
    <t>Pr11 Opportunités et risques</t>
  </si>
  <si>
    <t>Pr12 Parties prenantes</t>
  </si>
  <si>
    <t>Pr13 Changement et transformation</t>
  </si>
  <si>
    <t>Pr14 Sélection de projets et équilibrage de portefeuille / Sélection et équilibrage</t>
  </si>
  <si>
    <t xml:space="preserve">formation professionnelle éprouvée en heures   </t>
  </si>
  <si>
    <r>
      <t xml:space="preserve">Dans ce tableau, dressez la liste des formations externes, séminaires, conférences, symposiums et eLearnings (également des formations continues en ligne, accompagnées ou non accompagnées), ainsi que des formations continues internes et des échanges internes d'expériences auxquels vous avez participé. Sélectionnez le secteur de compétence ou la compétence concernée. Saisissez l'heure de présence en heures. Pour une heure de temps de présence, une heure de formation continue est créditée.
</t>
    </r>
    <r>
      <rPr>
        <b/>
        <sz val="9"/>
        <color rgb="FFC00000"/>
        <rFont val="Verdana"/>
        <family val="2"/>
      </rPr>
      <t>Tout au fond de l'onglet, vous devez impérativement décrire les résultats de votre réflexion.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</si>
</sst>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mm\-yyyy"/>
    <numFmt numFmtId="166" formatCode="mm\/yyyy"/>
    <numFmt numFmtId="167" formatCode="0;\-0;;@"/>
  </numFmts>
  <fonts count="31" x14ac:knownFonts="1">
    <font>
      <sz val="11"/>
      <color theme="1"/>
      <name val="Calibri"/>
      <family val="2"/>
      <scheme val="minor"/>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indexed="8"/>
      <name val="Verdana"/>
      <family val="2"/>
    </font>
    <font>
      <b/>
      <sz val="9"/>
      <color indexed="8"/>
      <name val="Verdana"/>
      <family val="2"/>
    </font>
    <font>
      <sz val="9"/>
      <color theme="1"/>
      <name val="Verdana"/>
      <family val="2"/>
    </font>
    <font>
      <b/>
      <sz val="9"/>
      <color theme="1"/>
      <name val="Verdana"/>
      <family val="2"/>
    </font>
    <font>
      <u/>
      <sz val="11"/>
      <color theme="10"/>
      <name val="Calibri"/>
      <family val="2"/>
      <scheme val="minor"/>
    </font>
    <font>
      <sz val="9"/>
      <color rgb="FFC00000"/>
      <name val="Verdana"/>
      <family val="2"/>
    </font>
    <font>
      <b/>
      <sz val="9"/>
      <color rgb="FFC00000"/>
      <name val="Verdana"/>
      <family val="2"/>
    </font>
    <font>
      <sz val="9"/>
      <color theme="0" tint="-0.499984740745262"/>
      <name val="Verdana"/>
      <family val="2"/>
    </font>
    <font>
      <sz val="9"/>
      <name val="Verdana"/>
      <family val="2"/>
    </font>
    <font>
      <b/>
      <sz val="9"/>
      <name val="Verdana"/>
      <family val="2"/>
    </font>
    <font>
      <b/>
      <i/>
      <sz val="9"/>
      <color rgb="FFC00000"/>
      <name val="Verdana"/>
      <family val="2"/>
    </font>
    <font>
      <sz val="8"/>
      <name val="Calibri"/>
      <family val="2"/>
      <scheme val="minor"/>
    </font>
    <font>
      <vertAlign val="superscript"/>
      <sz val="9"/>
      <color indexed="8"/>
      <name val="Verdana"/>
      <family val="2"/>
    </font>
    <font>
      <b/>
      <vertAlign val="superscript"/>
      <sz val="9"/>
      <color indexed="8"/>
      <name val="Verdana"/>
      <family val="2"/>
    </font>
  </fonts>
  <fills count="11">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1" fillId="0" borderId="0" applyNumberFormat="0" applyFill="0" applyBorder="0" applyAlignment="0" applyProtection="0"/>
  </cellStyleXfs>
  <cellXfs count="364">
    <xf numFmtId="0" fontId="0" fillId="0" borderId="0" xfId="0"/>
    <xf numFmtId="0" fontId="19" fillId="0" borderId="0" xfId="0" applyFont="1" applyAlignment="1">
      <alignment horizontal="left" vertical="center"/>
    </xf>
    <xf numFmtId="0" fontId="16" fillId="0" borderId="0" xfId="0" applyFont="1" applyAlignment="1">
      <alignment horizontal="left" vertical="center"/>
    </xf>
    <xf numFmtId="0" fontId="20" fillId="0" borderId="0" xfId="0" applyFont="1" applyAlignment="1">
      <alignment horizontal="left" vertical="center"/>
    </xf>
    <xf numFmtId="0" fontId="15" fillId="0" borderId="0" xfId="0" applyFont="1" applyAlignment="1">
      <alignment horizontal="left" vertical="center"/>
    </xf>
    <xf numFmtId="0" fontId="17" fillId="0" borderId="13" xfId="0" applyFont="1" applyFill="1" applyBorder="1" applyProtection="1"/>
    <xf numFmtId="0" fontId="17" fillId="0" borderId="13" xfId="0" applyFont="1" applyFill="1" applyBorder="1" applyAlignment="1" applyProtection="1">
      <alignment horizontal="left" vertical="center"/>
    </xf>
    <xf numFmtId="0" fontId="17" fillId="0" borderId="13" xfId="0" applyFont="1" applyFill="1" applyBorder="1" applyAlignment="1" applyProtection="1">
      <alignment horizontal="center"/>
    </xf>
    <xf numFmtId="0" fontId="14" fillId="0" borderId="0" xfId="0" applyFont="1" applyAlignment="1">
      <alignment horizontal="left" vertical="center"/>
    </xf>
    <xf numFmtId="0" fontId="17" fillId="0" borderId="0" xfId="0" applyFont="1" applyAlignment="1" applyProtection="1">
      <alignment vertical="center"/>
    </xf>
    <xf numFmtId="0" fontId="17" fillId="0" borderId="0" xfId="0" applyFont="1" applyFill="1" applyAlignment="1" applyProtection="1">
      <alignment vertical="center"/>
    </xf>
    <xf numFmtId="0" fontId="17" fillId="0" borderId="0" xfId="0" applyFont="1" applyFill="1" applyAlignment="1" applyProtection="1">
      <alignment horizontal="center" vertical="center"/>
    </xf>
    <xf numFmtId="0" fontId="17" fillId="0" borderId="0" xfId="0" applyFont="1" applyAlignment="1" applyProtection="1">
      <alignment horizontal="left" vertical="center"/>
    </xf>
    <xf numFmtId="0" fontId="17" fillId="0" borderId="0" xfId="0" applyFont="1" applyFill="1" applyAlignment="1" applyProtection="1">
      <alignment horizontal="left" vertical="center"/>
    </xf>
    <xf numFmtId="0" fontId="13" fillId="0" borderId="0" xfId="0" applyFont="1" applyAlignment="1">
      <alignment horizontal="left" vertical="center"/>
    </xf>
    <xf numFmtId="0" fontId="11" fillId="0" borderId="0" xfId="0" applyFont="1" applyAlignment="1">
      <alignment horizontal="left" vertical="center"/>
    </xf>
    <xf numFmtId="0" fontId="17" fillId="3" borderId="2" xfId="0" applyFont="1" applyFill="1" applyBorder="1" applyAlignment="1" applyProtection="1">
      <alignment vertical="center"/>
    </xf>
    <xf numFmtId="0" fontId="17" fillId="3" borderId="3" xfId="0" applyFont="1" applyFill="1" applyBorder="1" applyAlignment="1" applyProtection="1">
      <alignment vertical="center"/>
    </xf>
    <xf numFmtId="0" fontId="17" fillId="3" borderId="4" xfId="0" applyFont="1" applyFill="1" applyBorder="1" applyAlignment="1" applyProtection="1">
      <alignment horizontal="center" vertical="center"/>
    </xf>
    <xf numFmtId="0" fontId="17" fillId="3" borderId="5" xfId="0" applyFont="1" applyFill="1" applyBorder="1" applyAlignment="1" applyProtection="1">
      <alignment vertical="center"/>
    </xf>
    <xf numFmtId="0" fontId="18" fillId="3" borderId="0" xfId="0" applyFont="1" applyFill="1" applyBorder="1" applyAlignment="1" applyProtection="1">
      <alignment horizontal="left" vertical="center"/>
    </xf>
    <xf numFmtId="0" fontId="17" fillId="3" borderId="0" xfId="0" applyFont="1" applyFill="1" applyBorder="1" applyAlignment="1" applyProtection="1">
      <alignment vertical="center"/>
    </xf>
    <xf numFmtId="0" fontId="17" fillId="3" borderId="6" xfId="0" applyFont="1" applyFill="1" applyBorder="1" applyAlignment="1" applyProtection="1">
      <alignment horizontal="center" vertical="center"/>
    </xf>
    <xf numFmtId="0" fontId="18" fillId="3" borderId="0" xfId="0" applyFont="1" applyFill="1" applyBorder="1" applyAlignment="1" applyProtection="1">
      <alignment horizontal="left" vertical="top"/>
    </xf>
    <xf numFmtId="0" fontId="17" fillId="3" borderId="7" xfId="0" applyFont="1" applyFill="1" applyBorder="1" applyAlignment="1" applyProtection="1">
      <alignment vertical="center"/>
    </xf>
    <xf numFmtId="0" fontId="17" fillId="3" borderId="8" xfId="0" applyFont="1" applyFill="1" applyBorder="1" applyAlignment="1" applyProtection="1">
      <alignment vertical="center"/>
    </xf>
    <xf numFmtId="0" fontId="17" fillId="3" borderId="9" xfId="0" applyFont="1" applyFill="1" applyBorder="1" applyAlignment="1" applyProtection="1">
      <alignment horizontal="center" vertical="center"/>
    </xf>
    <xf numFmtId="0" fontId="17" fillId="0" borderId="0" xfId="0" applyFont="1" applyAlignment="1" applyProtection="1">
      <alignment horizontal="right" vertical="center"/>
    </xf>
    <xf numFmtId="0" fontId="17" fillId="3" borderId="3" xfId="0" applyFont="1" applyFill="1" applyBorder="1" applyAlignment="1" applyProtection="1">
      <alignment horizontal="right" vertical="center"/>
    </xf>
    <xf numFmtId="0" fontId="17" fillId="3" borderId="3" xfId="0" applyFont="1" applyFill="1" applyBorder="1" applyAlignment="1" applyProtection="1">
      <alignment horizontal="center" vertical="center"/>
    </xf>
    <xf numFmtId="0" fontId="17" fillId="3" borderId="4" xfId="0" applyFont="1" applyFill="1" applyBorder="1" applyAlignment="1" applyProtection="1">
      <alignment vertical="center"/>
    </xf>
    <xf numFmtId="0" fontId="17" fillId="3" borderId="0" xfId="0" applyFont="1" applyFill="1" applyBorder="1" applyAlignment="1" applyProtection="1">
      <alignment horizontal="center" vertical="center"/>
    </xf>
    <xf numFmtId="0" fontId="17" fillId="3" borderId="6" xfId="0" applyFont="1" applyFill="1" applyBorder="1" applyAlignment="1" applyProtection="1">
      <alignment vertical="center"/>
    </xf>
    <xf numFmtId="0" fontId="17" fillId="3" borderId="8" xfId="0" applyFont="1" applyFill="1" applyBorder="1" applyAlignment="1" applyProtection="1">
      <alignment horizontal="left" vertical="center"/>
    </xf>
    <xf numFmtId="0" fontId="17" fillId="3" borderId="8" xfId="0" applyFont="1" applyFill="1" applyBorder="1" applyAlignment="1" applyProtection="1">
      <alignment horizontal="right" vertical="center"/>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vertical="center"/>
    </xf>
    <xf numFmtId="14" fontId="17" fillId="3" borderId="0" xfId="0" applyNumberFormat="1" applyFont="1" applyFill="1" applyBorder="1" applyAlignment="1" applyProtection="1">
      <alignment horizontal="center" vertical="center"/>
    </xf>
    <xf numFmtId="3" fontId="17" fillId="3" borderId="0" xfId="0" applyNumberFormat="1" applyFont="1" applyFill="1" applyBorder="1" applyAlignment="1" applyProtection="1">
      <alignment horizontal="right" vertical="center"/>
    </xf>
    <xf numFmtId="0" fontId="22" fillId="3" borderId="0" xfId="0" applyFont="1" applyFill="1" applyBorder="1" applyAlignment="1" applyProtection="1">
      <alignment horizontal="right" vertical="center"/>
    </xf>
    <xf numFmtId="0" fontId="22" fillId="3" borderId="5" xfId="0" applyFont="1" applyFill="1" applyBorder="1" applyAlignment="1" applyProtection="1">
      <alignment horizontal="left" vertical="center" wrapText="1"/>
    </xf>
    <xf numFmtId="0" fontId="10" fillId="0" borderId="0" xfId="0" applyFont="1" applyAlignment="1">
      <alignment horizontal="left" vertical="center"/>
    </xf>
    <xf numFmtId="3" fontId="23" fillId="4" borderId="1" xfId="0" applyNumberFormat="1" applyFont="1" applyFill="1" applyBorder="1" applyAlignment="1" applyProtection="1">
      <alignment horizontal="center" vertical="center"/>
    </xf>
    <xf numFmtId="3" fontId="17" fillId="4" borderId="1" xfId="0" applyNumberFormat="1" applyFont="1" applyFill="1" applyBorder="1" applyAlignment="1" applyProtection="1">
      <alignment horizontal="center" vertical="center"/>
    </xf>
    <xf numFmtId="3" fontId="17" fillId="3" borderId="0" xfId="0" applyNumberFormat="1" applyFont="1" applyFill="1" applyBorder="1" applyAlignment="1" applyProtection="1">
      <alignment horizontal="center" vertical="center"/>
    </xf>
    <xf numFmtId="0" fontId="25" fillId="3" borderId="0" xfId="0" applyFont="1" applyFill="1" applyBorder="1" applyAlignment="1" applyProtection="1">
      <alignment horizontal="center" vertical="center"/>
    </xf>
    <xf numFmtId="0" fontId="22" fillId="0" borderId="0" xfId="0" applyFont="1" applyAlignment="1" applyProtection="1">
      <alignment horizontal="center" vertical="center"/>
    </xf>
    <xf numFmtId="0" fontId="22" fillId="0" borderId="0" xfId="0" applyFont="1" applyAlignment="1" applyProtection="1">
      <alignment horizontal="left" vertical="center"/>
    </xf>
    <xf numFmtId="0" fontId="25" fillId="0" borderId="0" xfId="0" applyFont="1" applyAlignment="1" applyProtection="1">
      <alignment vertical="center"/>
    </xf>
    <xf numFmtId="0" fontId="9" fillId="0" borderId="0" xfId="0" applyFont="1" applyAlignment="1">
      <alignment horizontal="left" vertical="center"/>
    </xf>
    <xf numFmtId="3" fontId="17" fillId="3" borderId="3" xfId="0" applyNumberFormat="1" applyFont="1" applyFill="1" applyBorder="1" applyAlignment="1" applyProtection="1">
      <alignment horizontal="center" vertical="center"/>
    </xf>
    <xf numFmtId="3" fontId="17" fillId="3" borderId="8" xfId="0" applyNumberFormat="1" applyFont="1" applyFill="1" applyBorder="1" applyAlignment="1" applyProtection="1">
      <alignment horizontal="center" vertical="center"/>
    </xf>
    <xf numFmtId="0" fontId="17" fillId="4" borderId="1" xfId="0" applyFont="1" applyFill="1" applyBorder="1" applyAlignment="1" applyProtection="1">
      <alignment horizontal="center" vertical="center"/>
    </xf>
    <xf numFmtId="0" fontId="17" fillId="3" borderId="2" xfId="0" applyFont="1" applyFill="1" applyBorder="1" applyProtection="1"/>
    <xf numFmtId="0" fontId="18" fillId="3" borderId="3" xfId="0" applyFont="1" applyFill="1" applyBorder="1" applyAlignment="1" applyProtection="1">
      <alignment horizontal="left" vertical="center"/>
    </xf>
    <xf numFmtId="0" fontId="17" fillId="3" borderId="3" xfId="0" applyFont="1" applyFill="1" applyBorder="1" applyProtection="1"/>
    <xf numFmtId="0" fontId="17" fillId="3" borderId="4" xfId="0" applyFont="1" applyFill="1" applyBorder="1" applyProtection="1"/>
    <xf numFmtId="0" fontId="17" fillId="3" borderId="5" xfId="0" applyFont="1" applyFill="1" applyBorder="1" applyProtection="1"/>
    <xf numFmtId="0" fontId="17" fillId="3" borderId="0" xfId="0" applyFont="1" applyFill="1" applyBorder="1" applyProtection="1"/>
    <xf numFmtId="0" fontId="17" fillId="3" borderId="0" xfId="0" applyFont="1" applyFill="1" applyBorder="1" applyAlignment="1" applyProtection="1">
      <alignment horizontal="center"/>
    </xf>
    <xf numFmtId="0" fontId="17" fillId="3" borderId="6" xfId="0" applyFont="1" applyFill="1" applyBorder="1" applyProtection="1"/>
    <xf numFmtId="0" fontId="17" fillId="3" borderId="9" xfId="0" applyFont="1" applyFill="1" applyBorder="1" applyProtection="1"/>
    <xf numFmtId="0" fontId="17" fillId="3" borderId="10" xfId="0" applyFont="1" applyFill="1" applyBorder="1" applyAlignment="1" applyProtection="1">
      <alignment horizontal="left" vertical="center"/>
    </xf>
    <xf numFmtId="0" fontId="17" fillId="3" borderId="1" xfId="0" applyFont="1" applyFill="1" applyBorder="1" applyAlignment="1" applyProtection="1">
      <alignment horizontal="center" vertical="center"/>
    </xf>
    <xf numFmtId="0" fontId="17" fillId="3" borderId="7" xfId="0" applyFont="1" applyFill="1" applyBorder="1" applyProtection="1"/>
    <xf numFmtId="0" fontId="17" fillId="3" borderId="8" xfId="0" applyFont="1" applyFill="1" applyBorder="1" applyProtection="1"/>
    <xf numFmtId="0" fontId="17" fillId="3" borderId="8" xfId="0" applyFont="1" applyFill="1" applyBorder="1" applyAlignment="1" applyProtection="1">
      <alignment horizontal="center"/>
    </xf>
    <xf numFmtId="0" fontId="17" fillId="3" borderId="3" xfId="0" applyFont="1" applyFill="1" applyBorder="1" applyAlignment="1" applyProtection="1">
      <alignment horizontal="left" vertical="center"/>
    </xf>
    <xf numFmtId="0" fontId="17" fillId="3" borderId="3" xfId="0" applyFont="1" applyFill="1" applyBorder="1" applyAlignment="1" applyProtection="1">
      <alignment horizontal="center"/>
    </xf>
    <xf numFmtId="49" fontId="17" fillId="3" borderId="0" xfId="0" applyNumberFormat="1" applyFont="1" applyFill="1" applyBorder="1" applyAlignment="1" applyProtection="1">
      <alignment horizontal="center" vertical="center"/>
    </xf>
    <xf numFmtId="9" fontId="17" fillId="3" borderId="0" xfId="0" applyNumberFormat="1" applyFont="1" applyFill="1" applyBorder="1" applyAlignment="1" applyProtection="1">
      <alignment horizontal="center" vertical="center"/>
    </xf>
    <xf numFmtId="49" fontId="17" fillId="5" borderId="0" xfId="0" applyNumberFormat="1" applyFont="1" applyFill="1" applyBorder="1" applyAlignment="1" applyProtection="1">
      <alignment horizontal="center" vertical="center"/>
    </xf>
    <xf numFmtId="49" fontId="17" fillId="5" borderId="0" xfId="0" applyNumberFormat="1" applyFont="1" applyFill="1" applyBorder="1" applyAlignment="1" applyProtection="1">
      <alignment horizontal="left" vertical="center"/>
    </xf>
    <xf numFmtId="165" fontId="17" fillId="5" borderId="0" xfId="0" applyNumberFormat="1" applyFont="1" applyFill="1" applyBorder="1" applyAlignment="1" applyProtection="1">
      <alignment horizontal="center" vertical="center"/>
    </xf>
    <xf numFmtId="9" fontId="17" fillId="5" borderId="0" xfId="0" applyNumberFormat="1" applyFont="1" applyFill="1" applyBorder="1" applyAlignment="1" applyProtection="1">
      <alignment horizontal="center" vertical="center"/>
    </xf>
    <xf numFmtId="3" fontId="17" fillId="5" borderId="0" xfId="0" applyNumberFormat="1" applyFont="1" applyFill="1" applyBorder="1" applyAlignment="1" applyProtection="1">
      <alignment horizontal="center" vertical="center"/>
    </xf>
    <xf numFmtId="0" fontId="17" fillId="5" borderId="0" xfId="0" applyFont="1" applyFill="1" applyBorder="1" applyProtection="1"/>
    <xf numFmtId="49" fontId="17" fillId="3" borderId="8" xfId="0" applyNumberFormat="1" applyFont="1" applyFill="1" applyBorder="1" applyAlignment="1" applyProtection="1">
      <alignment horizontal="center" vertical="center"/>
    </xf>
    <xf numFmtId="49" fontId="17" fillId="3" borderId="8" xfId="0" applyNumberFormat="1" applyFont="1" applyFill="1" applyBorder="1" applyAlignment="1" applyProtection="1">
      <alignment horizontal="left" vertical="center"/>
    </xf>
    <xf numFmtId="165" fontId="17" fillId="3" borderId="8" xfId="0" applyNumberFormat="1" applyFont="1" applyFill="1" applyBorder="1" applyAlignment="1" applyProtection="1">
      <alignment horizontal="center" vertical="center"/>
    </xf>
    <xf numFmtId="9" fontId="17" fillId="3" borderId="8" xfId="0" applyNumberFormat="1" applyFont="1" applyFill="1" applyBorder="1" applyAlignment="1" applyProtection="1">
      <alignment horizontal="center" vertical="center"/>
    </xf>
    <xf numFmtId="3" fontId="25" fillId="4" borderId="1" xfId="0" applyNumberFormat="1" applyFont="1" applyFill="1" applyBorder="1" applyAlignment="1" applyProtection="1">
      <alignment horizontal="center" vertical="center"/>
    </xf>
    <xf numFmtId="49" fontId="17" fillId="3" borderId="3" xfId="0" applyNumberFormat="1" applyFont="1" applyFill="1" applyBorder="1" applyAlignment="1" applyProtection="1">
      <alignment horizontal="center" vertical="center"/>
    </xf>
    <xf numFmtId="49" fontId="17" fillId="3" borderId="3" xfId="0" applyNumberFormat="1" applyFont="1" applyFill="1" applyBorder="1" applyAlignment="1" applyProtection="1">
      <alignment horizontal="left" vertical="center"/>
    </xf>
    <xf numFmtId="165" fontId="17" fillId="3" borderId="3" xfId="0" applyNumberFormat="1" applyFont="1" applyFill="1" applyBorder="1" applyAlignment="1" applyProtection="1">
      <alignment horizontal="center" vertical="center"/>
    </xf>
    <xf numFmtId="9" fontId="17" fillId="3" borderId="3" xfId="0" applyNumberFormat="1" applyFont="1" applyFill="1" applyBorder="1" applyAlignment="1" applyProtection="1">
      <alignment horizontal="center" vertical="center"/>
    </xf>
    <xf numFmtId="3" fontId="26" fillId="4" borderId="1" xfId="0" applyNumberFormat="1" applyFont="1" applyFill="1" applyBorder="1" applyAlignment="1" applyProtection="1">
      <alignment horizontal="center" vertical="center"/>
    </xf>
    <xf numFmtId="0" fontId="8" fillId="0" borderId="0" xfId="0" applyFont="1" applyAlignment="1">
      <alignment horizontal="left" vertical="center"/>
    </xf>
    <xf numFmtId="0" fontId="17" fillId="0" borderId="3" xfId="0" applyFont="1" applyFill="1" applyBorder="1" applyProtection="1"/>
    <xf numFmtId="49" fontId="17" fillId="0" borderId="3" xfId="0" applyNumberFormat="1" applyFont="1" applyFill="1" applyBorder="1" applyAlignment="1" applyProtection="1">
      <alignment horizontal="left" vertical="center"/>
    </xf>
    <xf numFmtId="165" fontId="17" fillId="0" borderId="3" xfId="0" applyNumberFormat="1" applyFont="1" applyFill="1" applyBorder="1" applyAlignment="1" applyProtection="1">
      <alignment horizontal="center" vertical="center"/>
    </xf>
    <xf numFmtId="9" fontId="17" fillId="0" borderId="3" xfId="0" applyNumberFormat="1" applyFont="1" applyFill="1" applyBorder="1" applyAlignment="1" applyProtection="1">
      <alignment horizontal="center" vertical="center"/>
    </xf>
    <xf numFmtId="3" fontId="17" fillId="0" borderId="3" xfId="0" applyNumberFormat="1" applyFont="1" applyFill="1" applyBorder="1" applyAlignment="1" applyProtection="1">
      <alignment horizontal="center" vertical="center"/>
    </xf>
    <xf numFmtId="0" fontId="17" fillId="0" borderId="0" xfId="0" applyFont="1" applyFill="1" applyBorder="1" applyAlignment="1" applyProtection="1">
      <alignment horizontal="left" vertical="center"/>
    </xf>
    <xf numFmtId="0" fontId="7" fillId="0" borderId="0" xfId="0" applyFont="1" applyAlignment="1">
      <alignment horizontal="left" vertical="center"/>
    </xf>
    <xf numFmtId="49" fontId="25" fillId="3" borderId="2" xfId="0" applyNumberFormat="1" applyFont="1" applyFill="1" applyBorder="1" applyProtection="1"/>
    <xf numFmtId="49" fontId="25" fillId="3" borderId="3" xfId="0" applyNumberFormat="1" applyFont="1" applyFill="1" applyBorder="1" applyAlignment="1" applyProtection="1">
      <alignment horizontal="left" vertical="center"/>
    </xf>
    <xf numFmtId="49" fontId="25" fillId="3" borderId="3" xfId="0" applyNumberFormat="1" applyFont="1" applyFill="1" applyBorder="1" applyAlignment="1" applyProtection="1">
      <alignment horizontal="center" vertical="center"/>
    </xf>
    <xf numFmtId="49" fontId="25" fillId="3" borderId="4" xfId="0" applyNumberFormat="1" applyFont="1" applyFill="1" applyBorder="1" applyProtection="1"/>
    <xf numFmtId="49" fontId="25" fillId="3" borderId="5" xfId="0" applyNumberFormat="1" applyFont="1" applyFill="1" applyBorder="1" applyProtection="1"/>
    <xf numFmtId="49" fontId="25" fillId="3" borderId="0" xfId="0" applyNumberFormat="1" applyFont="1" applyFill="1" applyBorder="1" applyAlignment="1" applyProtection="1">
      <alignment horizontal="center" vertical="center"/>
    </xf>
    <xf numFmtId="49" fontId="25" fillId="3" borderId="6" xfId="0" applyNumberFormat="1" applyFont="1" applyFill="1" applyBorder="1" applyProtection="1"/>
    <xf numFmtId="49" fontId="25" fillId="3" borderId="7" xfId="0" applyNumberFormat="1" applyFont="1" applyFill="1" applyBorder="1" applyProtection="1"/>
    <xf numFmtId="49" fontId="25" fillId="3" borderId="8" xfId="0" applyNumberFormat="1" applyFont="1" applyFill="1" applyBorder="1" applyProtection="1"/>
    <xf numFmtId="49" fontId="25" fillId="3" borderId="9" xfId="0" applyNumberFormat="1" applyFont="1" applyFill="1" applyBorder="1" applyProtection="1"/>
    <xf numFmtId="49" fontId="25" fillId="3" borderId="0" xfId="0" applyNumberFormat="1" applyFont="1" applyFill="1" applyBorder="1" applyAlignment="1" applyProtection="1">
      <alignment horizontal="right" vertical="center"/>
    </xf>
    <xf numFmtId="49" fontId="25" fillId="3" borderId="0" xfId="0" applyNumberFormat="1" applyFont="1" applyFill="1" applyBorder="1" applyAlignment="1" applyProtection="1">
      <alignment horizontal="left" vertical="top" wrapText="1"/>
    </xf>
    <xf numFmtId="0" fontId="25" fillId="0" borderId="0" xfId="0" applyFont="1" applyAlignment="1">
      <alignment horizontal="left" vertical="center"/>
    </xf>
    <xf numFmtId="0" fontId="6" fillId="0" borderId="0" xfId="0" applyFont="1" applyAlignment="1">
      <alignment horizontal="left" vertical="center"/>
    </xf>
    <xf numFmtId="0" fontId="17" fillId="0" borderId="0" xfId="0" applyNumberFormat="1" applyFont="1" applyAlignment="1" applyProtection="1">
      <alignment horizontal="center" vertical="center"/>
    </xf>
    <xf numFmtId="49" fontId="17" fillId="3" borderId="0" xfId="0" applyNumberFormat="1" applyFont="1" applyFill="1" applyBorder="1" applyAlignment="1" applyProtection="1">
      <alignment horizontal="left" vertical="top" wrapText="1"/>
    </xf>
    <xf numFmtId="0" fontId="17" fillId="3" borderId="0" xfId="0" applyFont="1" applyFill="1" applyBorder="1" applyAlignment="1" applyProtection="1">
      <alignment horizontal="left" vertical="center"/>
    </xf>
    <xf numFmtId="49" fontId="25" fillId="6" borderId="1" xfId="0" applyNumberFormat="1" applyFont="1" applyFill="1" applyBorder="1" applyAlignment="1" applyProtection="1">
      <alignment horizontal="center" vertical="center"/>
    </xf>
    <xf numFmtId="49" fontId="17" fillId="4" borderId="1" xfId="0" applyNumberFormat="1" applyFont="1" applyFill="1" applyBorder="1" applyAlignment="1" applyProtection="1">
      <alignment horizontal="center" vertical="center"/>
    </xf>
    <xf numFmtId="49" fontId="17" fillId="3" borderId="0" xfId="0" applyNumberFormat="1" applyFont="1" applyFill="1" applyBorder="1" applyAlignment="1" applyProtection="1">
      <alignment horizontal="left" vertical="center"/>
    </xf>
    <xf numFmtId="0" fontId="17" fillId="0" borderId="0" xfId="0" applyFont="1" applyAlignment="1" applyProtection="1">
      <alignment horizontal="center" vertical="center"/>
    </xf>
    <xf numFmtId="49" fontId="25" fillId="3" borderId="0" xfId="0" applyNumberFormat="1" applyFont="1" applyFill="1" applyBorder="1" applyAlignment="1" applyProtection="1">
      <alignment horizontal="left" vertical="center"/>
    </xf>
    <xf numFmtId="0" fontId="17" fillId="3" borderId="0" xfId="0" applyFont="1" applyFill="1" applyBorder="1" applyAlignment="1" applyProtection="1">
      <alignment horizontal="right" vertical="center"/>
    </xf>
    <xf numFmtId="165" fontId="17" fillId="3" borderId="0" xfId="0" applyNumberFormat="1" applyFont="1" applyFill="1" applyBorder="1" applyAlignment="1" applyProtection="1">
      <alignment horizontal="center" vertical="center"/>
    </xf>
    <xf numFmtId="0" fontId="24" fillId="3" borderId="0" xfId="0" applyFont="1" applyFill="1" applyBorder="1" applyAlignment="1" applyProtection="1">
      <alignment horizontal="center" vertical="center"/>
    </xf>
    <xf numFmtId="14" fontId="17" fillId="0" borderId="1" xfId="0" applyNumberFormat="1" applyFont="1" applyBorder="1" applyAlignment="1" applyProtection="1">
      <alignment horizontal="center" vertical="center"/>
      <protection locked="0"/>
    </xf>
    <xf numFmtId="0" fontId="14" fillId="0" borderId="0" xfId="0" applyFont="1" applyAlignment="1" applyProtection="1">
      <alignment horizontal="left" vertical="center"/>
    </xf>
    <xf numFmtId="49" fontId="17" fillId="3" borderId="6" xfId="0" applyNumberFormat="1" applyFont="1" applyFill="1" applyBorder="1" applyAlignment="1" applyProtection="1">
      <alignment horizontal="right" vertical="center"/>
    </xf>
    <xf numFmtId="14" fontId="17" fillId="3" borderId="3" xfId="0" applyNumberFormat="1" applyFont="1" applyFill="1" applyBorder="1" applyAlignment="1" applyProtection="1">
      <alignment horizontal="center" vertical="center"/>
    </xf>
    <xf numFmtId="49" fontId="17" fillId="3" borderId="6" xfId="0" applyNumberFormat="1" applyFont="1" applyFill="1" applyBorder="1" applyAlignment="1" applyProtection="1">
      <alignment horizontal="left" vertical="center"/>
    </xf>
    <xf numFmtId="0" fontId="13" fillId="0" borderId="0" xfId="0" applyFont="1" applyAlignment="1" applyProtection="1">
      <alignment horizontal="left" vertical="center"/>
    </xf>
    <xf numFmtId="0" fontId="17" fillId="5" borderId="1" xfId="0" applyFont="1" applyFill="1" applyBorder="1" applyAlignment="1" applyProtection="1">
      <alignment horizontal="left" vertical="center"/>
      <protection locked="0"/>
    </xf>
    <xf numFmtId="0" fontId="17" fillId="3" borderId="0" xfId="0" applyFont="1" applyFill="1" applyBorder="1" applyAlignment="1" applyProtection="1">
      <alignment horizontal="left" vertical="center"/>
    </xf>
    <xf numFmtId="0" fontId="17" fillId="0" borderId="0" xfId="0" applyFont="1" applyAlignment="1" applyProtection="1">
      <alignment horizontal="center" vertical="center"/>
    </xf>
    <xf numFmtId="0" fontId="17" fillId="0" borderId="0" xfId="0" applyFont="1" applyFill="1" applyBorder="1" applyProtection="1"/>
    <xf numFmtId="49" fontId="17" fillId="0" borderId="0" xfId="0" applyNumberFormat="1" applyFont="1" applyFill="1" applyBorder="1" applyAlignment="1" applyProtection="1">
      <alignment horizontal="left" vertical="center"/>
    </xf>
    <xf numFmtId="165" fontId="17" fillId="0" borderId="0" xfId="0" applyNumberFormat="1" applyFont="1" applyFill="1" applyBorder="1" applyAlignment="1" applyProtection="1">
      <alignment horizontal="center" vertical="center"/>
    </xf>
    <xf numFmtId="9" fontId="17" fillId="0" borderId="0" xfId="0" applyNumberFormat="1" applyFont="1" applyFill="1" applyBorder="1" applyAlignment="1" applyProtection="1">
      <alignment horizontal="center" vertical="center"/>
    </xf>
    <xf numFmtId="3" fontId="17" fillId="0" borderId="0" xfId="0" applyNumberFormat="1" applyFont="1" applyFill="1" applyBorder="1" applyAlignment="1" applyProtection="1">
      <alignment horizontal="center" vertical="center"/>
    </xf>
    <xf numFmtId="14" fontId="17" fillId="0" borderId="0" xfId="0" applyNumberFormat="1" applyFont="1" applyAlignment="1" applyProtection="1">
      <alignment horizontal="left" vertical="center"/>
    </xf>
    <xf numFmtId="0" fontId="17" fillId="3" borderId="0" xfId="0" applyFont="1" applyFill="1" applyBorder="1" applyAlignment="1" applyProtection="1">
      <alignment horizontal="left" vertical="center"/>
    </xf>
    <xf numFmtId="0" fontId="5" fillId="0" borderId="0" xfId="0" applyFont="1" applyAlignment="1">
      <alignment horizontal="left" vertical="center"/>
    </xf>
    <xf numFmtId="0" fontId="17" fillId="3" borderId="0" xfId="0" applyFont="1" applyFill="1" applyBorder="1" applyAlignment="1" applyProtection="1">
      <alignment horizontal="left" vertical="center"/>
    </xf>
    <xf numFmtId="49" fontId="17" fillId="3" borderId="0" xfId="0" applyNumberFormat="1" applyFont="1" applyFill="1" applyBorder="1" applyAlignment="1" applyProtection="1">
      <alignment horizontal="left" vertical="center"/>
    </xf>
    <xf numFmtId="9" fontId="17" fillId="5" borderId="1" xfId="0" applyNumberFormat="1" applyFont="1" applyFill="1" applyBorder="1" applyAlignment="1" applyProtection="1">
      <alignment horizontal="center" vertical="center"/>
      <protection locked="0"/>
    </xf>
    <xf numFmtId="0" fontId="17" fillId="0" borderId="0" xfId="0" applyFont="1" applyAlignment="1" applyProtection="1">
      <alignment horizontal="center" vertical="center"/>
    </xf>
    <xf numFmtId="14" fontId="16" fillId="0" borderId="0" xfId="0" applyNumberFormat="1" applyFont="1" applyBorder="1" applyAlignment="1">
      <alignment horizontal="left" vertical="center"/>
    </xf>
    <xf numFmtId="164" fontId="16" fillId="0" borderId="0" xfId="0" applyNumberFormat="1" applyFont="1" applyBorder="1" applyAlignment="1">
      <alignment horizontal="center" vertical="center"/>
    </xf>
    <xf numFmtId="0" fontId="16" fillId="0" borderId="0" xfId="0" applyFont="1" applyBorder="1" applyAlignment="1">
      <alignment horizontal="left" vertical="center"/>
    </xf>
    <xf numFmtId="0" fontId="12" fillId="0" borderId="0" xfId="0" applyFont="1" applyBorder="1" applyAlignment="1">
      <alignment horizontal="left" vertical="center"/>
    </xf>
    <xf numFmtId="0" fontId="17" fillId="0" borderId="0" xfId="0" applyFont="1" applyAlignment="1" applyProtection="1">
      <alignment horizontal="center" vertical="center"/>
    </xf>
    <xf numFmtId="0" fontId="17" fillId="3" borderId="0" xfId="0" applyFont="1" applyFill="1" applyBorder="1" applyAlignment="1" applyProtection="1">
      <alignment horizontal="left" vertical="center"/>
    </xf>
    <xf numFmtId="0" fontId="17" fillId="0" borderId="0" xfId="0" applyFont="1" applyAlignment="1" applyProtection="1">
      <alignment horizontal="center" vertical="center"/>
    </xf>
    <xf numFmtId="0" fontId="17" fillId="3" borderId="0" xfId="0" applyFont="1" applyFill="1" applyBorder="1" applyAlignment="1" applyProtection="1">
      <alignment horizontal="right" vertical="center"/>
    </xf>
    <xf numFmtId="3" fontId="25" fillId="0" borderId="0" xfId="0" applyNumberFormat="1" applyFont="1" applyAlignment="1" applyProtection="1">
      <alignment vertical="center"/>
    </xf>
    <xf numFmtId="0" fontId="17" fillId="3" borderId="0" xfId="0" applyFont="1" applyFill="1" applyBorder="1" applyAlignment="1" applyProtection="1">
      <alignment horizontal="left" vertical="center"/>
    </xf>
    <xf numFmtId="49" fontId="17" fillId="3" borderId="8" xfId="0" applyNumberFormat="1" applyFont="1" applyFill="1" applyBorder="1" applyAlignment="1" applyProtection="1">
      <alignment horizontal="left" vertical="center"/>
    </xf>
    <xf numFmtId="0" fontId="17" fillId="0" borderId="0" xfId="0" applyFont="1" applyAlignment="1" applyProtection="1">
      <alignment horizontal="center" vertical="center"/>
    </xf>
    <xf numFmtId="0" fontId="17" fillId="3" borderId="0" xfId="0" applyFont="1" applyFill="1" applyBorder="1" applyAlignment="1" applyProtection="1">
      <alignment horizontal="right" vertical="center"/>
    </xf>
    <xf numFmtId="0" fontId="17" fillId="3" borderId="6" xfId="0" applyFont="1" applyFill="1" applyBorder="1" applyAlignment="1" applyProtection="1">
      <alignment horizontal="right" vertical="center"/>
    </xf>
    <xf numFmtId="49" fontId="17" fillId="3" borderId="0" xfId="0" applyNumberFormat="1" applyFont="1" applyFill="1" applyBorder="1" applyAlignment="1" applyProtection="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14" fontId="17" fillId="3" borderId="8" xfId="0" applyNumberFormat="1" applyFont="1" applyFill="1" applyBorder="1" applyAlignment="1" applyProtection="1">
      <alignment horizontal="center" vertical="center"/>
    </xf>
    <xf numFmtId="49" fontId="25" fillId="0" borderId="0" xfId="0" applyNumberFormat="1" applyFont="1" applyFill="1" applyAlignment="1" applyProtection="1">
      <alignment horizontal="center" vertical="center"/>
    </xf>
    <xf numFmtId="0" fontId="17" fillId="3" borderId="0" xfId="0" applyFont="1" applyFill="1" applyBorder="1" applyAlignment="1" applyProtection="1">
      <alignment horizontal="left" vertical="center"/>
    </xf>
    <xf numFmtId="49" fontId="17" fillId="3" borderId="8" xfId="0" applyNumberFormat="1" applyFont="1" applyFill="1" applyBorder="1" applyAlignment="1" applyProtection="1">
      <alignment horizontal="left" vertical="center"/>
    </xf>
    <xf numFmtId="49" fontId="17" fillId="4" borderId="1" xfId="0" applyNumberFormat="1" applyFont="1" applyFill="1" applyBorder="1" applyAlignment="1" applyProtection="1">
      <alignment horizontal="left" vertical="center"/>
    </xf>
    <xf numFmtId="49" fontId="23" fillId="3" borderId="0" xfId="0" applyNumberFormat="1" applyFont="1" applyFill="1" applyBorder="1" applyAlignment="1" applyProtection="1">
      <alignment horizontal="left" vertical="center"/>
    </xf>
    <xf numFmtId="0" fontId="17" fillId="0" borderId="0" xfId="0" applyFont="1" applyAlignment="1" applyProtection="1">
      <alignment horizontal="center" vertical="center"/>
    </xf>
    <xf numFmtId="49" fontId="17" fillId="3" borderId="0" xfId="0" applyNumberFormat="1" applyFont="1" applyFill="1" applyBorder="1" applyAlignment="1" applyProtection="1">
      <alignment horizontal="left" vertical="center"/>
    </xf>
    <xf numFmtId="0" fontId="18" fillId="3" borderId="0" xfId="0" applyFont="1" applyFill="1" applyBorder="1" applyAlignment="1" applyProtection="1">
      <alignment vertical="center"/>
    </xf>
    <xf numFmtId="0" fontId="23" fillId="3" borderId="0" xfId="0" applyFont="1" applyFill="1" applyBorder="1" applyAlignment="1" applyProtection="1">
      <alignment vertical="center"/>
    </xf>
    <xf numFmtId="0" fontId="17" fillId="3" borderId="3" xfId="0" applyFont="1" applyFill="1" applyBorder="1" applyAlignment="1" applyProtection="1">
      <alignment vertical="center" wrapText="1"/>
    </xf>
    <xf numFmtId="0" fontId="17" fillId="3" borderId="0" xfId="0" applyFont="1" applyFill="1" applyBorder="1" applyAlignment="1" applyProtection="1">
      <alignment vertical="center" wrapText="1"/>
    </xf>
    <xf numFmtId="0" fontId="17" fillId="4" borderId="1" xfId="0" applyFont="1" applyFill="1" applyBorder="1" applyAlignment="1" applyProtection="1">
      <alignment horizontal="center" vertical="center" wrapText="1"/>
    </xf>
    <xf numFmtId="0" fontId="17" fillId="3" borderId="0" xfId="0" applyFont="1" applyFill="1" applyBorder="1" applyAlignment="1" applyProtection="1">
      <alignment horizontal="center" vertical="center" wrapText="1"/>
    </xf>
    <xf numFmtId="49" fontId="18" fillId="3" borderId="0" xfId="0" applyNumberFormat="1" applyFont="1" applyFill="1" applyBorder="1" applyAlignment="1" applyProtection="1">
      <alignment horizontal="left" vertical="center"/>
    </xf>
    <xf numFmtId="0" fontId="17" fillId="0" borderId="1" xfId="0" applyFont="1" applyFill="1" applyBorder="1" applyAlignment="1" applyProtection="1">
      <alignment horizontal="center" vertical="center"/>
      <protection locked="0"/>
    </xf>
    <xf numFmtId="0" fontId="17" fillId="0" borderId="1" xfId="0" applyNumberFormat="1" applyFont="1" applyBorder="1" applyAlignment="1" applyProtection="1">
      <alignment horizontal="center" vertical="center"/>
    </xf>
    <xf numFmtId="0" fontId="17" fillId="3" borderId="13" xfId="0" applyFont="1" applyFill="1" applyBorder="1" applyAlignment="1" applyProtection="1">
      <alignment horizontal="center" vertical="center"/>
    </xf>
    <xf numFmtId="0" fontId="17" fillId="0" borderId="0" xfId="0" applyFont="1" applyBorder="1" applyAlignment="1" applyProtection="1">
      <alignment vertical="center"/>
    </xf>
    <xf numFmtId="0" fontId="17" fillId="7" borderId="1" xfId="0" applyFont="1" applyFill="1" applyBorder="1" applyAlignment="1" applyProtection="1">
      <alignment horizontal="center" vertical="center"/>
    </xf>
    <xf numFmtId="0" fontId="17" fillId="8" borderId="1" xfId="0" applyFont="1" applyFill="1" applyBorder="1" applyAlignment="1" applyProtection="1">
      <alignment horizontal="center" vertical="center"/>
    </xf>
    <xf numFmtId="0" fontId="17" fillId="9" borderId="1" xfId="0" applyFont="1" applyFill="1" applyBorder="1" applyAlignment="1" applyProtection="1">
      <alignment horizontal="center" vertical="center"/>
    </xf>
    <xf numFmtId="0" fontId="17" fillId="10" borderId="1" xfId="0" applyFont="1" applyFill="1" applyBorder="1" applyAlignment="1" applyProtection="1">
      <alignment horizontal="center" vertical="center"/>
    </xf>
    <xf numFmtId="0" fontId="17" fillId="3" borderId="8" xfId="0" applyFont="1" applyFill="1" applyBorder="1" applyAlignment="1" applyProtection="1">
      <alignment vertical="center" wrapText="1"/>
    </xf>
    <xf numFmtId="49" fontId="17" fillId="0" borderId="0" xfId="0" applyNumberFormat="1" applyFont="1" applyAlignment="1" applyProtection="1">
      <alignment horizontal="left" vertical="center"/>
    </xf>
    <xf numFmtId="0" fontId="17" fillId="0" borderId="0" xfId="0" applyFont="1" applyAlignment="1" applyProtection="1">
      <alignment vertical="center" wrapText="1"/>
    </xf>
    <xf numFmtId="166" fontId="17" fillId="5" borderId="1" xfId="0" applyNumberFormat="1" applyFont="1" applyFill="1" applyBorder="1" applyAlignment="1" applyProtection="1">
      <alignment horizontal="center" vertical="center"/>
      <protection locked="0"/>
    </xf>
    <xf numFmtId="0" fontId="17" fillId="3" borderId="0" xfId="0" applyNumberFormat="1" applyFont="1" applyFill="1" applyBorder="1" applyAlignment="1" applyProtection="1">
      <alignment horizontal="left" vertical="center"/>
    </xf>
    <xf numFmtId="0" fontId="17" fillId="3" borderId="0" xfId="0" applyNumberFormat="1" applyFont="1" applyFill="1" applyBorder="1" applyAlignment="1" applyProtection="1">
      <alignment horizontal="center" vertical="center"/>
    </xf>
    <xf numFmtId="49" fontId="17" fillId="5" borderId="1" xfId="0" applyNumberFormat="1" applyFont="1" applyFill="1" applyBorder="1" applyAlignment="1" applyProtection="1">
      <alignment horizontal="left" vertical="center" wrapText="1"/>
      <protection locked="0"/>
    </xf>
    <xf numFmtId="0" fontId="17" fillId="0" borderId="0" xfId="0" applyFont="1" applyAlignment="1" applyProtection="1">
      <alignment horizontal="center" vertical="center"/>
    </xf>
    <xf numFmtId="0" fontId="18" fillId="3" borderId="0" xfId="0" applyFont="1" applyFill="1" applyBorder="1" applyAlignment="1" applyProtection="1">
      <alignment vertical="center"/>
    </xf>
    <xf numFmtId="0" fontId="17" fillId="3" borderId="0" xfId="0" applyFont="1" applyFill="1" applyBorder="1" applyAlignment="1" applyProtection="1">
      <alignment horizontal="left" vertical="center"/>
    </xf>
    <xf numFmtId="0" fontId="17" fillId="0" borderId="0" xfId="0" applyFont="1" applyAlignment="1" applyProtection="1">
      <alignment horizontal="center" vertical="center"/>
    </xf>
    <xf numFmtId="49" fontId="17" fillId="3" borderId="0" xfId="0" applyNumberFormat="1" applyFont="1" applyFill="1" applyBorder="1" applyAlignment="1" applyProtection="1">
      <alignment horizontal="left" vertical="center"/>
    </xf>
    <xf numFmtId="0" fontId="17" fillId="9" borderId="1" xfId="0" applyFont="1" applyFill="1" applyBorder="1" applyAlignment="1" applyProtection="1">
      <alignment horizontal="left" vertical="center"/>
    </xf>
    <xf numFmtId="166" fontId="17" fillId="0" borderId="1" xfId="0" applyNumberFormat="1" applyFont="1" applyFill="1" applyBorder="1" applyAlignment="1" applyProtection="1">
      <alignment horizontal="center" vertical="center"/>
      <protection locked="0"/>
    </xf>
    <xf numFmtId="0" fontId="16" fillId="0" borderId="1" xfId="0" applyFont="1" applyFill="1" applyBorder="1" applyAlignment="1">
      <alignment horizontal="left" vertical="center"/>
    </xf>
    <xf numFmtId="14" fontId="16" fillId="0" borderId="1" xfId="0" applyNumberFormat="1" applyFont="1" applyFill="1" applyBorder="1" applyAlignment="1">
      <alignment horizontal="center" vertical="center"/>
    </xf>
    <xf numFmtId="14" fontId="16" fillId="0" borderId="1" xfId="0" applyNumberFormat="1" applyFont="1" applyFill="1" applyBorder="1" applyAlignment="1">
      <alignment horizontal="left" vertical="center"/>
    </xf>
    <xf numFmtId="164" fontId="4" fillId="0" borderId="1" xfId="0" applyNumberFormat="1" applyFont="1" applyFill="1" applyBorder="1" applyAlignment="1">
      <alignment horizontal="center" vertical="center"/>
    </xf>
    <xf numFmtId="0" fontId="1" fillId="0" borderId="1" xfId="0" applyFont="1" applyFill="1" applyBorder="1" applyAlignment="1">
      <alignment horizontal="left" vertical="center"/>
    </xf>
    <xf numFmtId="0" fontId="1" fillId="0" borderId="0" xfId="0" applyFont="1" applyAlignment="1">
      <alignment horizontal="left" vertical="center"/>
    </xf>
    <xf numFmtId="49" fontId="17" fillId="3" borderId="2" xfId="0" applyNumberFormat="1" applyFont="1" applyFill="1" applyBorder="1" applyAlignment="1">
      <alignment vertical="center" wrapText="1"/>
    </xf>
    <xf numFmtId="49" fontId="17" fillId="3" borderId="3" xfId="0" applyNumberFormat="1" applyFont="1" applyFill="1" applyBorder="1" applyAlignment="1">
      <alignment vertical="center" wrapText="1"/>
    </xf>
    <xf numFmtId="49" fontId="17" fillId="3" borderId="4" xfId="0" applyNumberFormat="1" applyFont="1" applyFill="1" applyBorder="1" applyAlignment="1">
      <alignment horizontal="center" vertical="center" wrapText="1"/>
    </xf>
    <xf numFmtId="49" fontId="17" fillId="0" borderId="0" xfId="0" applyNumberFormat="1" applyFont="1" applyAlignment="1">
      <alignment horizontal="left" vertical="center" wrapText="1"/>
    </xf>
    <xf numFmtId="49" fontId="17" fillId="0" borderId="0" xfId="0" applyNumberFormat="1" applyFont="1" applyAlignment="1">
      <alignment vertical="center" wrapText="1"/>
    </xf>
    <xf numFmtId="49" fontId="17" fillId="0" borderId="0" xfId="0" applyNumberFormat="1" applyFont="1" applyAlignment="1">
      <alignment horizontal="center" vertical="center" wrapText="1"/>
    </xf>
    <xf numFmtId="49" fontId="17" fillId="3" borderId="5" xfId="0" applyNumberFormat="1" applyFont="1" applyFill="1" applyBorder="1" applyAlignment="1">
      <alignment vertical="center" wrapText="1"/>
    </xf>
    <xf numFmtId="49" fontId="17" fillId="3" borderId="6" xfId="0" applyNumberFormat="1" applyFont="1" applyFill="1" applyBorder="1" applyAlignment="1">
      <alignment horizontal="center" vertical="center" wrapText="1"/>
    </xf>
    <xf numFmtId="49" fontId="18" fillId="3" borderId="0" xfId="0" applyNumberFormat="1" applyFont="1" applyFill="1" applyAlignment="1">
      <alignment horizontal="left" vertical="center" wrapText="1"/>
    </xf>
    <xf numFmtId="49" fontId="17" fillId="3" borderId="8" xfId="0" applyNumberFormat="1" applyFont="1" applyFill="1" applyBorder="1" applyAlignment="1">
      <alignment horizontal="left" vertical="center" wrapText="1"/>
    </xf>
    <xf numFmtId="49" fontId="17" fillId="3" borderId="0" xfId="0" applyNumberFormat="1" applyFont="1" applyFill="1" applyAlignment="1">
      <alignment horizontal="left" vertical="top" wrapText="1"/>
    </xf>
    <xf numFmtId="49" fontId="25" fillId="4" borderId="1" xfId="0" applyNumberFormat="1" applyFont="1" applyFill="1" applyBorder="1" applyAlignment="1">
      <alignment horizontal="left" vertical="top" wrapText="1"/>
    </xf>
    <xf numFmtId="49" fontId="25" fillId="3" borderId="0" xfId="0" applyNumberFormat="1" applyFont="1" applyFill="1" applyAlignment="1">
      <alignment horizontal="left" vertical="center" wrapText="1"/>
    </xf>
    <xf numFmtId="49" fontId="25" fillId="3" borderId="0" xfId="0" applyNumberFormat="1" applyFont="1" applyFill="1" applyAlignment="1">
      <alignment vertical="center" wrapText="1"/>
    </xf>
    <xf numFmtId="49" fontId="25" fillId="3" borderId="3" xfId="0" applyNumberFormat="1" applyFont="1" applyFill="1" applyBorder="1" applyAlignment="1">
      <alignment horizontal="left" vertical="center" wrapText="1"/>
    </xf>
    <xf numFmtId="49" fontId="17" fillId="3" borderId="7" xfId="0" applyNumberFormat="1" applyFont="1" applyFill="1" applyBorder="1" applyAlignment="1">
      <alignment vertical="center" wrapText="1"/>
    </xf>
    <xf numFmtId="49" fontId="17" fillId="3" borderId="8" xfId="0" applyNumberFormat="1" applyFont="1" applyFill="1" applyBorder="1" applyAlignment="1">
      <alignment vertical="center" wrapText="1"/>
    </xf>
    <xf numFmtId="49" fontId="17" fillId="3" borderId="9" xfId="0" applyNumberFormat="1" applyFont="1" applyFill="1" applyBorder="1" applyAlignment="1">
      <alignment horizontal="center" vertical="center" wrapText="1"/>
    </xf>
    <xf numFmtId="0" fontId="17" fillId="3" borderId="0" xfId="0" applyFont="1" applyFill="1" applyBorder="1" applyAlignment="1" applyProtection="1">
      <alignment horizontal="left" vertical="center"/>
    </xf>
    <xf numFmtId="0" fontId="18" fillId="3" borderId="0" xfId="0" applyFont="1" applyFill="1" applyBorder="1" applyAlignment="1" applyProtection="1">
      <alignment horizontal="left" vertical="center"/>
    </xf>
    <xf numFmtId="49" fontId="17" fillId="3" borderId="0" xfId="0" applyNumberFormat="1" applyFont="1" applyFill="1" applyBorder="1" applyAlignment="1" applyProtection="1">
      <alignment horizontal="left" vertical="center"/>
    </xf>
    <xf numFmtId="0" fontId="17" fillId="3" borderId="0" xfId="0" applyFont="1" applyFill="1" applyBorder="1" applyAlignment="1" applyProtection="1">
      <alignment horizontal="right" vertical="center"/>
    </xf>
    <xf numFmtId="0" fontId="17" fillId="3" borderId="6" xfId="0" applyFont="1" applyFill="1" applyBorder="1" applyAlignment="1" applyProtection="1">
      <alignment horizontal="right" vertical="center"/>
    </xf>
    <xf numFmtId="0" fontId="17" fillId="0" borderId="0" xfId="0" applyFont="1" applyAlignment="1" applyProtection="1">
      <alignment horizontal="center" vertical="center"/>
    </xf>
    <xf numFmtId="0" fontId="18" fillId="3" borderId="0" xfId="0" applyFont="1" applyFill="1" applyBorder="1" applyAlignment="1" applyProtection="1">
      <alignment vertical="center"/>
    </xf>
    <xf numFmtId="49" fontId="17" fillId="0" borderId="1" xfId="0" applyNumberFormat="1" applyFont="1" applyFill="1" applyBorder="1" applyAlignment="1" applyProtection="1">
      <alignment horizontal="left" vertical="center" wrapText="1"/>
      <protection locked="0"/>
    </xf>
    <xf numFmtId="0" fontId="17" fillId="3" borderId="2" xfId="0" applyFont="1" applyFill="1" applyBorder="1" applyAlignment="1">
      <alignment vertical="center"/>
    </xf>
    <xf numFmtId="49" fontId="17" fillId="3" borderId="3" xfId="0" applyNumberFormat="1" applyFont="1" applyFill="1" applyBorder="1" applyAlignment="1">
      <alignment horizontal="left" vertical="center"/>
    </xf>
    <xf numFmtId="0" fontId="17" fillId="3" borderId="3" xfId="0" applyFont="1" applyFill="1" applyBorder="1" applyAlignment="1">
      <alignment vertical="center"/>
    </xf>
    <xf numFmtId="0" fontId="17" fillId="3" borderId="3" xfId="0" applyFont="1" applyFill="1" applyBorder="1" applyAlignment="1">
      <alignment vertical="center" wrapText="1"/>
    </xf>
    <xf numFmtId="0" fontId="17" fillId="3" borderId="3" xfId="0" applyFont="1" applyFill="1" applyBorder="1" applyAlignment="1">
      <alignment horizontal="center" vertical="center"/>
    </xf>
    <xf numFmtId="0" fontId="17" fillId="3" borderId="4" xfId="0" applyFont="1" applyFill="1" applyBorder="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17" fillId="3" borderId="5" xfId="0" applyFont="1" applyFill="1" applyBorder="1" applyAlignment="1">
      <alignment vertical="center"/>
    </xf>
    <xf numFmtId="0" fontId="18" fillId="3" borderId="0" xfId="0" applyFont="1" applyFill="1" applyAlignment="1">
      <alignment vertical="center"/>
    </xf>
    <xf numFmtId="0" fontId="17" fillId="3" borderId="0" xfId="0" applyFont="1" applyFill="1" applyAlignment="1">
      <alignment vertical="center"/>
    </xf>
    <xf numFmtId="0" fontId="17" fillId="3" borderId="0" xfId="0" applyFont="1" applyFill="1" applyAlignment="1">
      <alignment vertical="center" wrapText="1"/>
    </xf>
    <xf numFmtId="0" fontId="17" fillId="3" borderId="0" xfId="0" applyFont="1" applyFill="1" applyAlignment="1">
      <alignment horizontal="center" vertical="center"/>
    </xf>
    <xf numFmtId="0" fontId="17" fillId="3" borderId="6" xfId="0" applyFont="1" applyFill="1" applyBorder="1" applyAlignment="1">
      <alignment vertical="center"/>
    </xf>
    <xf numFmtId="49" fontId="17" fillId="3" borderId="0" xfId="0" applyNumberFormat="1" applyFont="1" applyFill="1" applyAlignment="1">
      <alignment horizontal="left" vertical="center"/>
    </xf>
    <xf numFmtId="49" fontId="23" fillId="3" borderId="0" xfId="0" applyNumberFormat="1" applyFont="1" applyFill="1" applyAlignment="1">
      <alignment horizontal="left" vertical="center"/>
    </xf>
    <xf numFmtId="0" fontId="23" fillId="3" borderId="0" xfId="0" applyFont="1" applyFill="1" applyAlignment="1">
      <alignment vertical="center"/>
    </xf>
    <xf numFmtId="0" fontId="17" fillId="3" borderId="0" xfId="0" applyFont="1" applyFill="1" applyAlignment="1">
      <alignment horizontal="center" vertical="center" wrapText="1"/>
    </xf>
    <xf numFmtId="49" fontId="18" fillId="3" borderId="0" xfId="0" applyNumberFormat="1" applyFont="1" applyFill="1" applyAlignment="1">
      <alignment horizontal="left" vertical="center"/>
    </xf>
    <xf numFmtId="0" fontId="17" fillId="0" borderId="1" xfId="0" applyFont="1" applyBorder="1" applyAlignment="1" applyProtection="1">
      <alignment horizontal="center" vertical="center"/>
      <protection locked="0"/>
    </xf>
    <xf numFmtId="0" fontId="17" fillId="0" borderId="1" xfId="0" applyFont="1" applyBorder="1" applyAlignment="1">
      <alignment horizontal="center" vertical="center"/>
    </xf>
    <xf numFmtId="0" fontId="17" fillId="3" borderId="13" xfId="0" applyFont="1" applyFill="1" applyBorder="1" applyAlignment="1">
      <alignment horizontal="center" vertical="center"/>
    </xf>
    <xf numFmtId="49" fontId="17" fillId="4" borderId="1" xfId="0" applyNumberFormat="1" applyFont="1" applyFill="1" applyBorder="1" applyAlignment="1">
      <alignment horizontal="left" vertical="center"/>
    </xf>
    <xf numFmtId="0" fontId="17" fillId="4" borderId="1" xfId="0" applyFont="1" applyFill="1" applyBorder="1" applyAlignment="1">
      <alignment vertical="center" wrapText="1"/>
    </xf>
    <xf numFmtId="0" fontId="17" fillId="3" borderId="0" xfId="0" applyFont="1" applyFill="1" applyAlignment="1">
      <alignment horizontal="right" vertical="center" wrapText="1"/>
    </xf>
    <xf numFmtId="0" fontId="17" fillId="7" borderId="1" xfId="0" applyFont="1" applyFill="1" applyBorder="1" applyAlignment="1">
      <alignment horizontal="center" vertical="center"/>
    </xf>
    <xf numFmtId="0" fontId="17" fillId="8" borderId="1" xfId="0" applyFont="1" applyFill="1" applyBorder="1" applyAlignment="1">
      <alignment horizontal="center" vertical="center"/>
    </xf>
    <xf numFmtId="0" fontId="17" fillId="9" borderId="1" xfId="0" applyFont="1" applyFill="1" applyBorder="1" applyAlignment="1">
      <alignment horizontal="center" vertical="center"/>
    </xf>
    <xf numFmtId="0" fontId="17" fillId="10" borderId="1" xfId="0" applyFont="1" applyFill="1" applyBorder="1" applyAlignment="1">
      <alignment horizontal="center" vertical="center"/>
    </xf>
    <xf numFmtId="0" fontId="17" fillId="3" borderId="7" xfId="0" applyFont="1" applyFill="1" applyBorder="1" applyAlignment="1">
      <alignment vertical="center"/>
    </xf>
    <xf numFmtId="49" fontId="17" fillId="3" borderId="8" xfId="0" applyNumberFormat="1" applyFont="1" applyFill="1" applyBorder="1" applyAlignment="1">
      <alignment horizontal="left" vertical="center"/>
    </xf>
    <xf numFmtId="0" fontId="17" fillId="3" borderId="8" xfId="0" applyFont="1" applyFill="1" applyBorder="1" applyAlignment="1">
      <alignment vertical="center"/>
    </xf>
    <xf numFmtId="0" fontId="17" fillId="3" borderId="8" xfId="0" applyFont="1" applyFill="1" applyBorder="1" applyAlignment="1">
      <alignment vertical="center" wrapText="1"/>
    </xf>
    <xf numFmtId="0" fontId="17" fillId="3" borderId="8" xfId="0" applyFont="1" applyFill="1" applyBorder="1" applyAlignment="1">
      <alignment horizontal="center" vertical="center"/>
    </xf>
    <xf numFmtId="0" fontId="17" fillId="3" borderId="9" xfId="0" applyFont="1" applyFill="1" applyBorder="1" applyAlignment="1">
      <alignment vertical="center"/>
    </xf>
    <xf numFmtId="49" fontId="17" fillId="0" borderId="0" xfId="0" applyNumberFormat="1" applyFont="1" applyAlignment="1">
      <alignment horizontal="left" vertical="center"/>
    </xf>
    <xf numFmtId="0" fontId="17" fillId="0" borderId="0" xfId="0" applyFont="1" applyAlignment="1">
      <alignment vertical="center" wrapText="1"/>
    </xf>
    <xf numFmtId="3" fontId="25" fillId="3" borderId="8" xfId="0" applyNumberFormat="1" applyFont="1" applyFill="1" applyBorder="1" applyAlignment="1" applyProtection="1">
      <alignment horizontal="center" vertical="center"/>
    </xf>
    <xf numFmtId="0" fontId="17" fillId="3" borderId="0" xfId="0" applyFont="1" applyFill="1" applyBorder="1" applyAlignment="1" applyProtection="1">
      <alignment horizontal="left" vertical="center"/>
    </xf>
    <xf numFmtId="0" fontId="18" fillId="3" borderId="0" xfId="0" applyFont="1" applyFill="1" applyBorder="1" applyAlignment="1" applyProtection="1">
      <alignment horizontal="left" vertical="center"/>
    </xf>
    <xf numFmtId="49" fontId="17" fillId="3" borderId="0" xfId="0" applyNumberFormat="1" applyFont="1" applyFill="1" applyBorder="1" applyAlignment="1" applyProtection="1">
      <alignment horizontal="left" vertical="center"/>
    </xf>
    <xf numFmtId="0" fontId="17" fillId="3" borderId="0" xfId="0" applyFont="1" applyFill="1" applyBorder="1" applyAlignment="1" applyProtection="1">
      <alignment horizontal="right" vertical="center"/>
    </xf>
    <xf numFmtId="0" fontId="17" fillId="4" borderId="1" xfId="0" applyFont="1" applyFill="1" applyBorder="1" applyAlignment="1" applyProtection="1">
      <alignment horizontal="center" vertical="center" wrapText="1"/>
    </xf>
    <xf numFmtId="0" fontId="25" fillId="4" borderId="1" xfId="0" applyFont="1" applyFill="1" applyBorder="1" applyAlignment="1">
      <alignment vertical="center" wrapText="1"/>
    </xf>
    <xf numFmtId="0" fontId="17" fillId="3" borderId="0" xfId="0" applyFont="1" applyFill="1" applyAlignment="1">
      <alignment horizontal="left" vertical="center"/>
    </xf>
    <xf numFmtId="0" fontId="18" fillId="3" borderId="0" xfId="0" applyFont="1" applyFill="1" applyAlignment="1">
      <alignment horizontal="left" vertical="center"/>
    </xf>
    <xf numFmtId="14" fontId="1" fillId="0" borderId="0" xfId="0" applyNumberFormat="1" applyFont="1" applyAlignment="1">
      <alignment horizontal="left" vertical="center"/>
    </xf>
    <xf numFmtId="0" fontId="0" fillId="0" borderId="0" xfId="0" applyFill="1"/>
    <xf numFmtId="49" fontId="17" fillId="3" borderId="8" xfId="0" applyNumberFormat="1" applyFont="1" applyFill="1" applyBorder="1" applyAlignment="1">
      <alignment horizontal="center" vertical="center"/>
    </xf>
    <xf numFmtId="49" fontId="17" fillId="3" borderId="0" xfId="0" applyNumberFormat="1" applyFont="1" applyFill="1" applyAlignment="1">
      <alignment horizontal="center" vertical="center"/>
    </xf>
    <xf numFmtId="0" fontId="17" fillId="3" borderId="0" xfId="0" applyFont="1" applyFill="1" applyAlignment="1">
      <alignment horizontal="right" vertical="center"/>
    </xf>
    <xf numFmtId="49" fontId="17" fillId="3" borderId="6" xfId="0" applyNumberFormat="1" applyFont="1" applyFill="1" applyBorder="1" applyAlignment="1">
      <alignment horizontal="right"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1" fillId="0" borderId="1" xfId="0" applyFont="1" applyBorder="1" applyAlignment="1">
      <alignment horizontal="left" vertical="center"/>
    </xf>
    <xf numFmtId="14" fontId="1" fillId="0" borderId="1" xfId="0" applyNumberFormat="1" applyFont="1" applyBorder="1" applyAlignment="1">
      <alignment horizontal="left" vertical="center"/>
    </xf>
    <xf numFmtId="164" fontId="1" fillId="0" borderId="1" xfId="0" applyNumberFormat="1" applyFont="1" applyBorder="1" applyAlignment="1">
      <alignment horizontal="center" vertical="center"/>
    </xf>
    <xf numFmtId="49" fontId="23" fillId="3" borderId="0" xfId="0" applyNumberFormat="1" applyFont="1" applyFill="1" applyAlignment="1">
      <alignment horizontal="left" vertical="center" wrapText="1"/>
    </xf>
    <xf numFmtId="0" fontId="22" fillId="3" borderId="0" xfId="0" applyFont="1" applyFill="1" applyAlignment="1">
      <alignment vertical="center" wrapText="1"/>
    </xf>
    <xf numFmtId="0" fontId="22" fillId="3" borderId="6" xfId="0" applyFont="1" applyFill="1" applyBorder="1" applyAlignment="1">
      <alignment vertical="center" wrapText="1"/>
    </xf>
    <xf numFmtId="14" fontId="17" fillId="0" borderId="11" xfId="0" applyNumberFormat="1" applyFont="1" applyFill="1" applyBorder="1" applyAlignment="1" applyProtection="1">
      <alignment horizontal="left" vertical="center"/>
      <protection locked="0"/>
    </xf>
    <xf numFmtId="14" fontId="17" fillId="0" borderId="13" xfId="0" applyNumberFormat="1" applyFont="1" applyFill="1" applyBorder="1" applyAlignment="1" applyProtection="1">
      <alignment horizontal="left" vertical="center"/>
      <protection locked="0"/>
    </xf>
    <xf numFmtId="14" fontId="17" fillId="0" borderId="12" xfId="0" applyNumberFormat="1" applyFont="1" applyFill="1" applyBorder="1" applyAlignment="1" applyProtection="1">
      <alignment horizontal="left" vertical="center"/>
      <protection locked="0"/>
    </xf>
    <xf numFmtId="49" fontId="17" fillId="0" borderId="11" xfId="0" applyNumberFormat="1" applyFont="1" applyFill="1" applyBorder="1" applyAlignment="1" applyProtection="1">
      <alignment horizontal="left" vertical="center"/>
      <protection locked="0"/>
    </xf>
    <xf numFmtId="49" fontId="17" fillId="0" borderId="13" xfId="0" applyNumberFormat="1" applyFont="1" applyFill="1" applyBorder="1" applyAlignment="1" applyProtection="1">
      <alignment horizontal="left" vertical="center"/>
      <protection locked="0"/>
    </xf>
    <xf numFmtId="49" fontId="17" fillId="0" borderId="12" xfId="0" applyNumberFormat="1" applyFont="1" applyFill="1" applyBorder="1" applyAlignment="1" applyProtection="1">
      <alignment horizontal="left" vertical="center"/>
      <protection locked="0"/>
    </xf>
    <xf numFmtId="49" fontId="17" fillId="0" borderId="1" xfId="0" applyNumberFormat="1" applyFont="1" applyFill="1" applyBorder="1" applyAlignment="1" applyProtection="1">
      <alignment horizontal="left" vertical="center"/>
      <protection locked="0"/>
    </xf>
    <xf numFmtId="49" fontId="17" fillId="5" borderId="1" xfId="0" applyNumberFormat="1" applyFont="1" applyFill="1" applyBorder="1" applyAlignment="1" applyProtection="1">
      <alignment horizontal="left" vertical="center"/>
      <protection locked="0"/>
    </xf>
    <xf numFmtId="14" fontId="17" fillId="0" borderId="1" xfId="0" applyNumberFormat="1" applyFont="1" applyFill="1" applyBorder="1" applyAlignment="1" applyProtection="1">
      <alignment horizontal="left" vertical="center"/>
      <protection locked="0"/>
    </xf>
    <xf numFmtId="49" fontId="26" fillId="4" borderId="1" xfId="0" applyNumberFormat="1" applyFont="1" applyFill="1" applyBorder="1" applyAlignment="1" applyProtection="1">
      <alignment horizontal="left" vertical="center"/>
    </xf>
    <xf numFmtId="14" fontId="17" fillId="0" borderId="1" xfId="0" applyNumberFormat="1" applyFont="1" applyFill="1" applyBorder="1" applyAlignment="1" applyProtection="1">
      <alignment horizontal="center" vertical="center"/>
      <protection locked="0"/>
    </xf>
    <xf numFmtId="49" fontId="17" fillId="3" borderId="0" xfId="0" applyNumberFormat="1" applyFont="1" applyFill="1" applyBorder="1" applyAlignment="1" applyProtection="1">
      <alignment horizontal="left" vertical="center"/>
    </xf>
    <xf numFmtId="14" fontId="17" fillId="4" borderId="15" xfId="0" applyNumberFormat="1" applyFont="1" applyFill="1" applyBorder="1" applyAlignment="1" applyProtection="1">
      <alignment horizontal="center" vertical="center"/>
    </xf>
    <xf numFmtId="14" fontId="17" fillId="4" borderId="1" xfId="0" applyNumberFormat="1" applyFont="1" applyFill="1" applyBorder="1" applyAlignment="1" applyProtection="1">
      <alignment horizontal="center" vertical="center"/>
    </xf>
    <xf numFmtId="0" fontId="22" fillId="3" borderId="0" xfId="0" applyFont="1" applyFill="1" applyBorder="1" applyAlignment="1" applyProtection="1">
      <alignment horizontal="left" vertical="center" wrapText="1"/>
    </xf>
    <xf numFmtId="49" fontId="17" fillId="0" borderId="1" xfId="0" applyNumberFormat="1" applyFont="1" applyFill="1" applyBorder="1" applyAlignment="1" applyProtection="1">
      <alignment horizontal="left" vertical="top" wrapText="1"/>
      <protection locked="0"/>
    </xf>
    <xf numFmtId="0" fontId="17" fillId="3" borderId="0" xfId="0" applyFont="1" applyFill="1" applyBorder="1" applyAlignment="1" applyProtection="1">
      <alignment horizontal="left" vertical="center"/>
    </xf>
    <xf numFmtId="0" fontId="18" fillId="3" borderId="0" xfId="0" applyFont="1" applyFill="1" applyAlignment="1">
      <alignment horizontal="left" vertical="center"/>
    </xf>
    <xf numFmtId="49" fontId="22" fillId="3" borderId="8" xfId="0" applyNumberFormat="1" applyFont="1" applyFill="1" applyBorder="1" applyAlignment="1" applyProtection="1">
      <alignment horizontal="left" vertical="center" wrapText="1"/>
    </xf>
    <xf numFmtId="49" fontId="25" fillId="0" borderId="1" xfId="1" applyNumberFormat="1" applyFont="1" applyFill="1" applyBorder="1" applyAlignment="1" applyProtection="1">
      <alignment horizontal="left" vertical="center"/>
      <protection locked="0"/>
    </xf>
    <xf numFmtId="49" fontId="25" fillId="6" borderId="1" xfId="0" applyNumberFormat="1" applyFont="1" applyFill="1" applyBorder="1" applyAlignment="1" applyProtection="1">
      <alignment horizontal="left" vertical="center"/>
    </xf>
    <xf numFmtId="0" fontId="23" fillId="0" borderId="0" xfId="0" applyFont="1" applyAlignment="1" applyProtection="1">
      <alignment vertical="center"/>
    </xf>
    <xf numFmtId="0" fontId="17" fillId="3" borderId="11" xfId="0" applyFont="1" applyFill="1" applyBorder="1" applyAlignment="1" applyProtection="1">
      <alignment horizontal="left" vertical="center"/>
    </xf>
    <xf numFmtId="0" fontId="17" fillId="3" borderId="13" xfId="0" applyFont="1" applyFill="1" applyBorder="1" applyAlignment="1" applyProtection="1">
      <alignment horizontal="left" vertical="center"/>
    </xf>
    <xf numFmtId="0" fontId="17" fillId="3" borderId="12" xfId="0" applyFont="1" applyFill="1" applyBorder="1" applyAlignment="1" applyProtection="1">
      <alignment horizontal="left" vertical="center"/>
    </xf>
    <xf numFmtId="167" fontId="17" fillId="4" borderId="1" xfId="0" applyNumberFormat="1" applyFont="1" applyFill="1" applyBorder="1" applyAlignment="1" applyProtection="1">
      <alignment horizontal="center" vertical="center"/>
    </xf>
    <xf numFmtId="0" fontId="23" fillId="3" borderId="0" xfId="0" applyFont="1" applyFill="1" applyBorder="1" applyAlignment="1" applyProtection="1">
      <alignment horizontal="left" vertical="center"/>
    </xf>
    <xf numFmtId="0" fontId="17" fillId="3" borderId="0" xfId="0" applyFont="1" applyFill="1" applyBorder="1" applyAlignment="1" applyProtection="1">
      <alignment horizontal="right" vertical="center"/>
    </xf>
    <xf numFmtId="0" fontId="17" fillId="3" borderId="6" xfId="0" applyFont="1" applyFill="1" applyBorder="1" applyAlignment="1" applyProtection="1">
      <alignment horizontal="right" vertical="center"/>
    </xf>
    <xf numFmtId="49" fontId="25" fillId="3" borderId="0" xfId="0" applyNumberFormat="1" applyFont="1" applyFill="1" applyBorder="1" applyAlignment="1" applyProtection="1">
      <alignment horizontal="left" vertical="center"/>
    </xf>
    <xf numFmtId="49" fontId="25" fillId="3" borderId="6" xfId="0" applyNumberFormat="1" applyFont="1" applyFill="1" applyBorder="1" applyAlignment="1" applyProtection="1">
      <alignment horizontal="left" vertical="center"/>
    </xf>
    <xf numFmtId="0" fontId="25" fillId="4" borderId="1" xfId="0" applyNumberFormat="1" applyFont="1" applyFill="1" applyBorder="1" applyAlignment="1" applyProtection="1">
      <alignment horizontal="left" vertical="center"/>
    </xf>
    <xf numFmtId="49" fontId="17" fillId="6" borderId="1" xfId="0" applyNumberFormat="1" applyFont="1" applyFill="1" applyBorder="1" applyAlignment="1" applyProtection="1">
      <alignment horizontal="left" vertical="top" wrapText="1"/>
    </xf>
    <xf numFmtId="0" fontId="17" fillId="0" borderId="0" xfId="0" applyFont="1" applyAlignment="1" applyProtection="1">
      <alignment horizontal="center" vertical="center"/>
    </xf>
    <xf numFmtId="49" fontId="23" fillId="3" borderId="0" xfId="0" applyNumberFormat="1" applyFont="1" applyFill="1" applyBorder="1" applyAlignment="1" applyProtection="1">
      <alignment horizontal="left" vertical="center"/>
    </xf>
    <xf numFmtId="165" fontId="17" fillId="3" borderId="0" xfId="0" applyNumberFormat="1" applyFont="1" applyFill="1" applyBorder="1" applyAlignment="1" applyProtection="1">
      <alignment horizontal="center" vertical="center"/>
    </xf>
    <xf numFmtId="14" fontId="25" fillId="6" borderId="1" xfId="0" applyNumberFormat="1" applyFont="1" applyFill="1" applyBorder="1" applyAlignment="1" applyProtection="1">
      <alignment horizontal="center" vertical="center"/>
    </xf>
    <xf numFmtId="49" fontId="25" fillId="6" borderId="1" xfId="0" applyNumberFormat="1" applyFont="1" applyFill="1" applyBorder="1" applyAlignment="1" applyProtection="1">
      <alignment horizontal="center" vertical="center"/>
    </xf>
    <xf numFmtId="0" fontId="26" fillId="6" borderId="1" xfId="0" applyNumberFormat="1" applyFont="1" applyFill="1" applyBorder="1" applyAlignment="1" applyProtection="1">
      <alignment horizontal="center" vertical="center"/>
    </xf>
    <xf numFmtId="49" fontId="25" fillId="6" borderId="1" xfId="0" applyNumberFormat="1" applyFont="1" applyFill="1" applyBorder="1" applyAlignment="1" applyProtection="1">
      <alignment horizontal="left" vertical="top" wrapText="1"/>
    </xf>
    <xf numFmtId="49" fontId="22" fillId="3" borderId="0" xfId="0" applyNumberFormat="1" applyFont="1" applyFill="1" applyAlignment="1">
      <alignment horizontal="left" vertical="center" wrapText="1"/>
    </xf>
    <xf numFmtId="0" fontId="17" fillId="3" borderId="10" xfId="0" applyFont="1" applyFill="1" applyBorder="1" applyAlignment="1">
      <alignment horizontal="right" vertical="center" wrapText="1"/>
    </xf>
    <xf numFmtId="0" fontId="17" fillId="3" borderId="10" xfId="0" applyFont="1" applyFill="1" applyBorder="1" applyAlignment="1">
      <alignment horizontal="right" vertical="center"/>
    </xf>
    <xf numFmtId="3" fontId="17" fillId="0" borderId="14" xfId="0" applyNumberFormat="1" applyFont="1" applyBorder="1" applyAlignment="1" applyProtection="1">
      <alignment horizontal="center" vertical="center"/>
      <protection locked="0"/>
    </xf>
    <xf numFmtId="3" fontId="17" fillId="0" borderId="15" xfId="0" applyNumberFormat="1" applyFont="1" applyBorder="1" applyAlignment="1" applyProtection="1">
      <alignment horizontal="center" vertical="center"/>
      <protection locked="0"/>
    </xf>
    <xf numFmtId="0" fontId="22" fillId="3" borderId="0" xfId="0" applyFont="1" applyFill="1" applyBorder="1" applyAlignment="1" applyProtection="1">
      <alignment vertical="center" wrapText="1"/>
    </xf>
    <xf numFmtId="0" fontId="17" fillId="0" borderId="11" xfId="0" applyFont="1" applyFill="1" applyBorder="1" applyAlignment="1" applyProtection="1">
      <alignment vertical="top" wrapText="1"/>
      <protection locked="0"/>
    </xf>
    <xf numFmtId="0" fontId="17" fillId="0" borderId="13" xfId="0" applyFont="1" applyFill="1" applyBorder="1" applyAlignment="1" applyProtection="1">
      <alignment vertical="top" wrapText="1"/>
      <protection locked="0"/>
    </xf>
    <xf numFmtId="0" fontId="17" fillId="0" borderId="12" xfId="0" applyFont="1" applyFill="1" applyBorder="1" applyAlignment="1" applyProtection="1">
      <alignment vertical="top" wrapText="1"/>
      <protection locked="0"/>
    </xf>
    <xf numFmtId="0" fontId="18" fillId="3" borderId="0" xfId="0" applyFont="1" applyFill="1" applyBorder="1" applyAlignment="1" applyProtection="1">
      <alignment vertical="center"/>
    </xf>
    <xf numFmtId="0" fontId="17" fillId="3" borderId="10" xfId="0" applyFont="1" applyFill="1" applyBorder="1" applyAlignment="1" applyProtection="1">
      <alignment horizontal="right" vertical="center" wrapText="1"/>
    </xf>
    <xf numFmtId="0" fontId="17" fillId="3" borderId="10" xfId="0" applyFont="1" applyFill="1" applyBorder="1" applyAlignment="1" applyProtection="1">
      <alignment horizontal="right" vertical="center"/>
    </xf>
    <xf numFmtId="14" fontId="17" fillId="0" borderId="14" xfId="0" applyNumberFormat="1" applyFont="1" applyBorder="1" applyAlignment="1" applyProtection="1">
      <alignment horizontal="center" vertical="center"/>
      <protection locked="0"/>
    </xf>
    <xf numFmtId="14" fontId="17" fillId="0" borderId="15" xfId="0" applyNumberFormat="1" applyFont="1" applyBorder="1" applyAlignment="1" applyProtection="1">
      <alignment horizontal="center" vertical="center"/>
      <protection locked="0"/>
    </xf>
    <xf numFmtId="3" fontId="17" fillId="4" borderId="14" xfId="0" applyNumberFormat="1" applyFont="1" applyFill="1" applyBorder="1" applyAlignment="1" applyProtection="1">
      <alignment horizontal="center" vertical="center"/>
    </xf>
    <xf numFmtId="3" fontId="17" fillId="4" borderId="15" xfId="0" applyNumberFormat="1" applyFont="1" applyFill="1" applyBorder="1" applyAlignment="1" applyProtection="1">
      <alignment horizontal="center" vertical="center"/>
    </xf>
    <xf numFmtId="0" fontId="18" fillId="3" borderId="0" xfId="0" applyFont="1" applyFill="1" applyBorder="1" applyAlignment="1" applyProtection="1">
      <alignment horizontal="left" vertical="center"/>
    </xf>
    <xf numFmtId="49" fontId="17" fillId="0" borderId="11" xfId="0" applyNumberFormat="1" applyFont="1" applyFill="1" applyBorder="1" applyAlignment="1" applyProtection="1">
      <alignment horizontal="left" vertical="center" wrapText="1"/>
      <protection locked="0"/>
    </xf>
    <xf numFmtId="49" fontId="17" fillId="0" borderId="12" xfId="0" applyNumberFormat="1" applyFont="1" applyFill="1" applyBorder="1" applyAlignment="1" applyProtection="1">
      <alignment horizontal="left" vertical="center" wrapText="1"/>
      <protection locked="0"/>
    </xf>
    <xf numFmtId="49" fontId="17" fillId="0" borderId="1" xfId="0" applyNumberFormat="1" applyFont="1" applyFill="1" applyBorder="1" applyAlignment="1" applyProtection="1">
      <alignment horizontal="left" vertical="center" wrapText="1"/>
      <protection locked="0"/>
    </xf>
    <xf numFmtId="0" fontId="23" fillId="3" borderId="0" xfId="0" applyFont="1" applyFill="1" applyBorder="1" applyAlignment="1" applyProtection="1">
      <alignment vertical="center"/>
    </xf>
    <xf numFmtId="0" fontId="24" fillId="3" borderId="0" xfId="0" applyFont="1" applyFill="1" applyAlignment="1">
      <alignment horizontal="center" vertical="center"/>
    </xf>
    <xf numFmtId="49" fontId="22" fillId="3" borderId="0" xfId="0" applyNumberFormat="1" applyFont="1" applyFill="1" applyBorder="1" applyAlignment="1" applyProtection="1">
      <alignment vertical="center" wrapText="1"/>
    </xf>
    <xf numFmtId="0" fontId="24" fillId="3" borderId="0" xfId="0" applyFont="1" applyFill="1" applyBorder="1" applyAlignment="1" applyProtection="1">
      <alignment horizontal="center" vertical="center"/>
    </xf>
    <xf numFmtId="0" fontId="17" fillId="4" borderId="1" xfId="0" applyFont="1" applyFill="1" applyBorder="1" applyAlignment="1">
      <alignment horizontal="center" vertical="center" wrapText="1"/>
    </xf>
    <xf numFmtId="0" fontId="17" fillId="4" borderId="1" xfId="0" applyFont="1" applyFill="1" applyBorder="1" applyAlignment="1" applyProtection="1">
      <alignment vertical="center" wrapText="1"/>
    </xf>
    <xf numFmtId="0" fontId="1"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3" borderId="1" xfId="0" applyFont="1" applyFill="1" applyBorder="1" applyAlignment="1">
      <alignment horizontal="left" vertical="center"/>
    </xf>
    <xf numFmtId="0" fontId="16" fillId="0" borderId="1" xfId="0" applyFont="1" applyFill="1" applyBorder="1" applyAlignment="1">
      <alignment horizontal="left" vertical="center"/>
    </xf>
    <xf numFmtId="0" fontId="1" fillId="0" borderId="1" xfId="0" applyFont="1" applyFill="1" applyBorder="1" applyAlignment="1">
      <alignment horizontal="left" vertical="center"/>
    </xf>
    <xf numFmtId="49" fontId="1" fillId="0" borderId="1" xfId="0" applyNumberFormat="1" applyFont="1" applyFill="1" applyBorder="1" applyAlignment="1">
      <alignment horizontal="left" vertical="center"/>
    </xf>
    <xf numFmtId="49" fontId="16" fillId="0" borderId="1" xfId="0" applyNumberFormat="1" applyFont="1" applyFill="1" applyBorder="1" applyAlignment="1">
      <alignment horizontal="left" vertical="center"/>
    </xf>
    <xf numFmtId="164" fontId="16" fillId="0" borderId="1" xfId="0" applyNumberFormat="1" applyFont="1" applyFill="1" applyBorder="1" applyAlignment="1">
      <alignment horizontal="left" vertical="center"/>
    </xf>
    <xf numFmtId="0" fontId="16" fillId="2" borderId="1" xfId="0" applyFont="1" applyFill="1" applyBorder="1" applyAlignment="1">
      <alignment horizontal="left" vertical="center"/>
    </xf>
  </cellXfs>
  <cellStyles count="2">
    <cellStyle name="Link" xfId="1" builtinId="8"/>
    <cellStyle name="Standard" xfId="0" builtinId="0"/>
  </cellStyles>
  <dxfs count="338">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ont>
        <b/>
        <i val="0"/>
        <color rgb="FF339933"/>
      </font>
    </dxf>
    <dxf>
      <font>
        <b/>
        <i val="0"/>
        <color rgb="FFFF0000"/>
      </font>
    </dxf>
    <dxf>
      <font>
        <color rgb="FF339933"/>
      </font>
    </dxf>
    <dxf>
      <font>
        <color rgb="FFC00000"/>
      </font>
    </dxf>
    <dxf>
      <font>
        <color rgb="FFC00000"/>
      </font>
    </dxf>
    <dxf>
      <font>
        <color rgb="FF339933"/>
      </font>
    </dxf>
    <dxf>
      <font>
        <b/>
        <i val="0"/>
        <color rgb="FF339933"/>
      </font>
    </dxf>
    <dxf>
      <font>
        <b/>
        <i val="0"/>
        <color rgb="FFFF0000"/>
      </font>
    </dxf>
  </dxfs>
  <tableStyles count="0" defaultTableStyle="TableStyleMedium9" defaultPivotStyle="PivotStyleLight16"/>
  <colors>
    <mruColors>
      <color rgb="FFFFFFCC"/>
      <color rgb="FFD9D9D9"/>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solutions/DE/VZPM_PMLA-C_Rezertifizierungsantrag_V9.0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zpmdev.sharepoint.com/sites/repository/Shared%20Documents/Templates/Application/de/VZPM_PMLA-C_Rezertifizierungsantrag_V8.0_DE_ungesch&#252;tz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ean-PierreWidmann/Documents/VZPM/Projekte/Agile%20Leadership/TP%20Prozesse/Zertifizierungsantrag/VZPM_PMLA-C_Zertifizierungsantrag_V9.2_D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solutions/DE/VZPM_PMLA-C_Rezertifizierungsantrag_V8.2_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s"/>
      <sheetName val="Pers"/>
      <sheetName val="Sum"/>
      <sheetName val="Pos"/>
      <sheetName val="Edu1"/>
      <sheetName val="Edu2"/>
      <sheetName val="Edu3"/>
      <sheetName val="Edu4"/>
      <sheetName val="Edu5"/>
      <sheetName val="Edu6"/>
      <sheetName val="Edu7"/>
      <sheetName val="PM"/>
      <sheetName val="PgM"/>
      <sheetName val="PfM"/>
      <sheetName val="Agil"/>
      <sheetName val="AgilPfM"/>
      <sheetName val="SAPM"/>
      <sheetName val="SAPgM"/>
      <sheetName val="SAPfM"/>
      <sheetName val="SAagil"/>
      <sheetName val="CXPM"/>
      <sheetName val="CXPgM"/>
      <sheetName val="CXPfM"/>
      <sheetName val="CXagil"/>
      <sheetName val="Admin"/>
      <sheetName val="Exp"/>
      <sheetName val="Vorgab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ow r="87">
          <cell r="B87" t="str">
            <v>Alle Kompetenzen der ICB4</v>
          </cell>
        </row>
        <row r="88">
          <cell r="B88" t="str">
            <v>Alle kompetenzen der ICB4 agile</v>
          </cell>
        </row>
        <row r="89">
          <cell r="B89" t="str">
            <v>Alle Kompetenzen des Kompetenzbereichs 'Kontext'</v>
          </cell>
        </row>
        <row r="90">
          <cell r="B90" t="str">
            <v>Alle Kompetenzen des Kompetenzbereichs 'Menschen'</v>
          </cell>
        </row>
        <row r="91">
          <cell r="B91" t="str">
            <v>Alle Kompetenzen des Kompetenzbereichs 'Praktiken'</v>
          </cell>
        </row>
        <row r="92">
          <cell r="B92" t="str">
            <v>K1 Strategie</v>
          </cell>
        </row>
        <row r="93">
          <cell r="B93" t="str">
            <v>K2 Governance, Strukturen und Prozesse</v>
          </cell>
        </row>
        <row r="94">
          <cell r="B94" t="str">
            <v>K3 Compliance, Standards und Regulationen</v>
          </cell>
        </row>
        <row r="95">
          <cell r="B95" t="str">
            <v>K4 Macht und Interessen</v>
          </cell>
        </row>
        <row r="96">
          <cell r="B96" t="str">
            <v>K5 Kultur und Werte</v>
          </cell>
        </row>
        <row r="97">
          <cell r="B97" t="str">
            <v>M1 Selbstreflexion und Selbstmanagement</v>
          </cell>
        </row>
        <row r="98">
          <cell r="B98" t="str">
            <v>M2 Persönliche Integrität und Verlässlichkeit</v>
          </cell>
        </row>
        <row r="99">
          <cell r="B99" t="str">
            <v>M3 Persönliche Kommunikation</v>
          </cell>
        </row>
        <row r="100">
          <cell r="B100" t="str">
            <v>M4 Beziehungen und Engagement</v>
          </cell>
        </row>
        <row r="101">
          <cell r="B101" t="str">
            <v>M5 Führung</v>
          </cell>
        </row>
        <row r="102">
          <cell r="B102" t="str">
            <v>M6 Teamarbeit</v>
          </cell>
        </row>
        <row r="103">
          <cell r="B103" t="str">
            <v>M7 Konflikte und Krisen</v>
          </cell>
        </row>
        <row r="104">
          <cell r="B104" t="str">
            <v>M8 Vielseitigkeit</v>
          </cell>
        </row>
        <row r="105">
          <cell r="B105" t="str">
            <v>M9 Verhandlungen</v>
          </cell>
        </row>
        <row r="106">
          <cell r="B106" t="str">
            <v>M10 Ergebnisorientierung</v>
          </cell>
        </row>
        <row r="107">
          <cell r="B107" t="str">
            <v>P1 Projektdesign / Programmdesign / Portfoliodesign / Design</v>
          </cell>
        </row>
        <row r="108">
          <cell r="B108" t="str">
            <v>P2 Anforderungen und Ziele / Nutzen und Ziele / Nutzen</v>
          </cell>
        </row>
        <row r="109">
          <cell r="B109" t="str">
            <v>P3 Leistungsumfang und Lieferobjekte / Leistungsumfang / Leistungsumfang</v>
          </cell>
        </row>
        <row r="110">
          <cell r="B110" t="str">
            <v>P4 Ablauf und Termine / Ablauf und Termine / Termine</v>
          </cell>
        </row>
        <row r="111">
          <cell r="B111" t="str">
            <v>P5 Organisation, Information und Dokumentation</v>
          </cell>
        </row>
        <row r="112">
          <cell r="B112" t="str">
            <v>P6 Qualität</v>
          </cell>
        </row>
        <row r="113">
          <cell r="B113" t="str">
            <v>P7 Kosten und Finanzierung</v>
          </cell>
        </row>
        <row r="114">
          <cell r="B114" t="str">
            <v>P8 Ressourcen</v>
          </cell>
        </row>
        <row r="115">
          <cell r="B115" t="str">
            <v>P9 Beschaffung / Beschaffung und Partnerschaften / Beschaffung</v>
          </cell>
        </row>
        <row r="116">
          <cell r="B116" t="str">
            <v>P10 Planung und Steuerung</v>
          </cell>
        </row>
        <row r="117">
          <cell r="B117" t="str">
            <v>P11 Chancen und Risiken</v>
          </cell>
        </row>
        <row r="118">
          <cell r="B118" t="str">
            <v>P12 Stakeholder</v>
          </cell>
        </row>
        <row r="119">
          <cell r="B119" t="str">
            <v>P13 Change und Transformation</v>
          </cell>
        </row>
        <row r="120">
          <cell r="B120" t="str">
            <v>P14 Projektselektion und Portfoliobalance / Selektion und Balance</v>
          </cell>
        </row>
        <row r="122">
          <cell r="B122" t="str">
            <v>Zertifikat verlängern</v>
          </cell>
        </row>
        <row r="123">
          <cell r="B123" t="str">
            <v>Zertifikat nicht verlängern</v>
          </cell>
        </row>
        <row r="125">
          <cell r="B125" t="str">
            <v>Manuela Frei</v>
          </cell>
        </row>
        <row r="126">
          <cell r="B126" t="str">
            <v>Flavio Käsermann</v>
          </cell>
        </row>
        <row r="127">
          <cell r="B127" t="str">
            <v>Laura Bader</v>
          </cell>
        </row>
        <row r="128">
          <cell r="B128" t="str">
            <v>Danai Bahalayothin</v>
          </cell>
        </row>
        <row r="129">
          <cell r="B129" t="str">
            <v>Filiz Balkanli</v>
          </cell>
        </row>
        <row r="130">
          <cell r="B130" t="str">
            <v>Samira Geu</v>
          </cell>
        </row>
        <row r="131">
          <cell r="B131" t="str">
            <v>Gwendolin Anna Rotach</v>
          </cell>
        </row>
        <row r="132">
          <cell r="B132" t="str">
            <v>Maja Schütz</v>
          </cell>
        </row>
        <row r="133">
          <cell r="B133" t="str">
            <v>Tina Vasic</v>
          </cell>
        </row>
        <row r="134">
          <cell r="B134" t="str">
            <v>Jean-Pierre Widmann</v>
          </cell>
        </row>
        <row r="298">
          <cell r="B298" t="str">
            <v>Agile(r) Portfoliomanager*in</v>
          </cell>
        </row>
        <row r="299">
          <cell r="B299" t="str">
            <v>Mitglied Portfolioteam</v>
          </cell>
        </row>
        <row r="300">
          <cell r="B300" t="str">
            <v>Agile(r) Projektleiter*in</v>
          </cell>
        </row>
        <row r="301">
          <cell r="B301" t="str">
            <v>Epic Owner, Enterprise Architect</v>
          </cell>
        </row>
        <row r="302">
          <cell r="B302" t="str">
            <v>Solution Manager/Architect/Engineer/Train Engineer</v>
          </cell>
        </row>
        <row r="303">
          <cell r="B303" t="str">
            <v>Release Train Engineer</v>
          </cell>
        </row>
        <row r="304">
          <cell r="B304" t="str">
            <v>Business Owner</v>
          </cell>
        </row>
        <row r="305">
          <cell r="B305" t="str">
            <v>Head of Product Group, Product Manager, Product Owner</v>
          </cell>
        </row>
        <row r="306">
          <cell r="B306" t="str">
            <v>System Architect/Engineer</v>
          </cell>
        </row>
        <row r="307">
          <cell r="B307" t="str">
            <v>Agile Coach, Scrum Master</v>
          </cell>
        </row>
        <row r="309">
          <cell r="B309" t="str">
            <v>Agile(r) Projektleiter*in</v>
          </cell>
        </row>
        <row r="310">
          <cell r="B310" t="str">
            <v>Epic Owner, Enterprise Architect</v>
          </cell>
        </row>
        <row r="311">
          <cell r="B311" t="str">
            <v>Solution Manager/Architect/Engineer/Train Engineer</v>
          </cell>
        </row>
        <row r="312">
          <cell r="B312" t="str">
            <v>Release Train Engineer</v>
          </cell>
        </row>
        <row r="313">
          <cell r="B313" t="str">
            <v>Business Owner</v>
          </cell>
        </row>
        <row r="314">
          <cell r="B314" t="str">
            <v>Head of Product Group, Product Manager, Product Owner</v>
          </cell>
        </row>
        <row r="315">
          <cell r="B315" t="str">
            <v>System Architect/Engineer</v>
          </cell>
        </row>
        <row r="316">
          <cell r="B316" t="str">
            <v>Agile Coach, Scrum Master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s"/>
      <sheetName val="Pers"/>
      <sheetName val="Sum"/>
      <sheetName val="Pos"/>
      <sheetName val="Edu1"/>
      <sheetName val="Edu2"/>
      <sheetName val="Edu3"/>
      <sheetName val="Edu4"/>
      <sheetName val="Edu5"/>
      <sheetName val="Edu6"/>
      <sheetName val="Edu7"/>
      <sheetName val="PM"/>
      <sheetName val="PgM"/>
      <sheetName val="PfM"/>
      <sheetName val="SAPM"/>
      <sheetName val="SAPgM"/>
      <sheetName val="SAPfM"/>
      <sheetName val="CXPM"/>
      <sheetName val="CXPgM"/>
      <sheetName val="CXPfM"/>
      <sheetName val="Admin"/>
      <sheetName val="Exp"/>
      <sheetName val="Vorgab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
          <cell r="B1" t="str">
            <v>Frau</v>
          </cell>
        </row>
        <row r="2">
          <cell r="B2" t="str">
            <v>Herr</v>
          </cell>
        </row>
        <row r="4">
          <cell r="B4" t="str">
            <v>Bau / Architektur / Immobilien</v>
          </cell>
        </row>
        <row r="5">
          <cell r="B5" t="str">
            <v>Beratung</v>
          </cell>
        </row>
        <row r="6">
          <cell r="B6" t="str">
            <v>Dienstleistung / Bildung</v>
          </cell>
        </row>
        <row r="7">
          <cell r="B7" t="str">
            <v>Energiewirtschaft</v>
          </cell>
        </row>
        <row r="8">
          <cell r="B8" t="str">
            <v>Finanzdienstleistung / Bank</v>
          </cell>
        </row>
        <row r="9">
          <cell r="B9" t="str">
            <v>Gesundheitswesen / Medizin / Pharma</v>
          </cell>
        </row>
        <row r="10">
          <cell r="B10" t="str">
            <v>Handel / Detailhandel</v>
          </cell>
        </row>
        <row r="11">
          <cell r="B11" t="str">
            <v>Industrie / Anlagenbau</v>
          </cell>
        </row>
        <row r="12">
          <cell r="B12" t="str">
            <v>Öffentliche Verwaltung / NGO</v>
          </cell>
        </row>
        <row r="13">
          <cell r="B13" t="str">
            <v>Telekommunikation / Medien</v>
          </cell>
        </row>
        <row r="14">
          <cell r="B14" t="str">
            <v>Tourismus / Gastronomie</v>
          </cell>
        </row>
        <row r="15">
          <cell r="B15" t="str">
            <v>Verband</v>
          </cell>
        </row>
        <row r="16">
          <cell r="B16" t="str">
            <v>Verkehr / Transport / Logistik</v>
          </cell>
        </row>
        <row r="17">
          <cell r="B17" t="str">
            <v>Versicherung</v>
          </cell>
        </row>
        <row r="23">
          <cell r="B23" t="str">
            <v>Level A - Certified Project Director</v>
          </cell>
        </row>
        <row r="24">
          <cell r="B24" t="str">
            <v>Level A - Certified Programme Director</v>
          </cell>
        </row>
        <row r="25">
          <cell r="B25" t="str">
            <v>Level A - Certified Portfolio Director</v>
          </cell>
        </row>
        <row r="26">
          <cell r="B26" t="str">
            <v>Level B - Certified Senior Project Manager</v>
          </cell>
        </row>
        <row r="27">
          <cell r="B27" t="str">
            <v>Level B - Certified Senior Programme Manager</v>
          </cell>
        </row>
        <row r="28">
          <cell r="B28" t="str">
            <v>Level B - Certified Senior Portfolio Manager</v>
          </cell>
        </row>
        <row r="29">
          <cell r="B29" t="str">
            <v>Level C - Certified Project Manager</v>
          </cell>
        </row>
        <row r="31">
          <cell r="B31" t="str">
            <v>Level A - Certified Projects Director (bis 2017)</v>
          </cell>
        </row>
        <row r="32">
          <cell r="B32" t="str">
            <v>Level A - Certified Project Director</v>
          </cell>
        </row>
        <row r="33">
          <cell r="B33" t="str">
            <v>Level A - Certified Programme Director</v>
          </cell>
        </row>
        <row r="34">
          <cell r="B34" t="str">
            <v>Level A - Certified Portfolio Director</v>
          </cell>
        </row>
        <row r="35">
          <cell r="B35" t="str">
            <v>Level B - Certified Senior Project Manager</v>
          </cell>
        </row>
        <row r="36">
          <cell r="B36" t="str">
            <v>Level B - Certified Senior Programme Manager</v>
          </cell>
        </row>
        <row r="37">
          <cell r="B37" t="str">
            <v>Level B - Certified Senior Portfolio Manager</v>
          </cell>
        </row>
        <row r="38">
          <cell r="B38" t="str">
            <v>Level C - Certified Project Manager</v>
          </cell>
        </row>
        <row r="40">
          <cell r="B40" t="str">
            <v>Deutsch</v>
          </cell>
        </row>
        <row r="41">
          <cell r="B41" t="str">
            <v>Englisch</v>
          </cell>
        </row>
        <row r="42">
          <cell r="B42" t="str">
            <v>Französisch</v>
          </cell>
        </row>
        <row r="44">
          <cell r="B44" t="str">
            <v>Arbeitgeber</v>
          </cell>
        </row>
        <row r="45">
          <cell r="B45" t="str">
            <v>Privatadresse</v>
          </cell>
        </row>
        <row r="46">
          <cell r="B46" t="str">
            <v>Andere Adresse</v>
          </cell>
        </row>
        <row r="48">
          <cell r="B48" t="str">
            <v>Projektleiter</v>
          </cell>
        </row>
        <row r="49">
          <cell r="B49" t="str">
            <v>Programmleiter</v>
          </cell>
        </row>
        <row r="50">
          <cell r="B50" t="str">
            <v>Portfoliomanager</v>
          </cell>
        </row>
        <row r="51">
          <cell r="B51" t="str">
            <v>Auftraggeber</v>
          </cell>
        </row>
        <row r="52">
          <cell r="B52" t="str">
            <v>Co-Projektleiter</v>
          </cell>
        </row>
        <row r="53">
          <cell r="B53" t="str">
            <v>Leiter PL-Pool</v>
          </cell>
        </row>
        <row r="54">
          <cell r="B54" t="str">
            <v>Leiter PMO</v>
          </cell>
        </row>
        <row r="55">
          <cell r="B55" t="str">
            <v>Mitglied Lenkungsausschuss</v>
          </cell>
        </row>
        <row r="56">
          <cell r="B56" t="str">
            <v>PM-Consultant</v>
          </cell>
        </row>
        <row r="57">
          <cell r="B57" t="str">
            <v>Projektcontroller</v>
          </cell>
        </row>
        <row r="58">
          <cell r="B58" t="str">
            <v>Qualitätsmanager</v>
          </cell>
        </row>
        <row r="59">
          <cell r="B59" t="str">
            <v>Risikomanager</v>
          </cell>
        </row>
        <row r="60">
          <cell r="B60" t="str">
            <v>Stv. Projektleiter</v>
          </cell>
        </row>
        <row r="61">
          <cell r="B61" t="str">
            <v>Stv. Programmleiter</v>
          </cell>
        </row>
        <row r="62">
          <cell r="B62" t="str">
            <v>Stv. Portfoliomanager</v>
          </cell>
        </row>
        <row r="63">
          <cell r="B63" t="str">
            <v>Teilprojektleiter</v>
          </cell>
        </row>
        <row r="64">
          <cell r="B64" t="str">
            <v>Testmanager</v>
          </cell>
        </row>
        <row r="66">
          <cell r="B66" t="str">
            <v>ja</v>
          </cell>
        </row>
        <row r="67">
          <cell r="B67" t="str">
            <v>nein</v>
          </cell>
        </row>
        <row r="69">
          <cell r="B69" t="str">
            <v>sign. Maja Schütz</v>
          </cell>
        </row>
        <row r="70">
          <cell r="B70" t="str">
            <v>sign. Jean-Pierre Widmann</v>
          </cell>
        </row>
        <row r="72">
          <cell r="B72" t="str">
            <v>Projektleiter</v>
          </cell>
        </row>
        <row r="73">
          <cell r="B73" t="str">
            <v>Co-Projektleiter</v>
          </cell>
        </row>
        <row r="74">
          <cell r="B74" t="str">
            <v>Auftraggeber</v>
          </cell>
        </row>
        <row r="75">
          <cell r="B75" t="str">
            <v>Leiter PL-Pool</v>
          </cell>
        </row>
        <row r="76">
          <cell r="B76" t="str">
            <v>Leiter PMO</v>
          </cell>
        </row>
        <row r="77">
          <cell r="B77" t="str">
            <v>Mitglied Lenkungsausschuss</v>
          </cell>
        </row>
        <row r="78">
          <cell r="B78" t="str">
            <v>PM-Consultant</v>
          </cell>
        </row>
        <row r="79">
          <cell r="B79" t="str">
            <v>Projektcontroller</v>
          </cell>
        </row>
        <row r="80">
          <cell r="B80" t="str">
            <v>Qualitätsmanager</v>
          </cell>
        </row>
        <row r="81">
          <cell r="B81" t="str">
            <v>Risikomanager</v>
          </cell>
        </row>
        <row r="82">
          <cell r="B82" t="str">
            <v>Stv. Projektleiter</v>
          </cell>
        </row>
        <row r="83">
          <cell r="B83" t="str">
            <v>Teilprojektleiter</v>
          </cell>
        </row>
        <row r="84">
          <cell r="B84" t="str">
            <v>Testmanager</v>
          </cell>
        </row>
        <row r="86">
          <cell r="B86" t="str">
            <v>Akquisition und Angebot</v>
          </cell>
        </row>
        <row r="87">
          <cell r="B87" t="str">
            <v>Anlagenbau</v>
          </cell>
        </row>
        <row r="88">
          <cell r="B88" t="str">
            <v>Bau</v>
          </cell>
        </row>
        <row r="89">
          <cell r="B89" t="str">
            <v>Durchführbarkeitsstudien</v>
          </cell>
        </row>
        <row r="90">
          <cell r="B90" t="str">
            <v>Forschung und Entwicklung</v>
          </cell>
        </row>
        <row r="91">
          <cell r="B91" t="str">
            <v>Immobilien</v>
          </cell>
        </row>
        <row r="92">
          <cell r="B92" t="str">
            <v>Informatik</v>
          </cell>
        </row>
        <row r="93">
          <cell r="B93" t="str">
            <v>Instandhaltung</v>
          </cell>
        </row>
        <row r="94">
          <cell r="B94" t="str">
            <v>Organisation</v>
          </cell>
        </row>
        <row r="95">
          <cell r="B95" t="str">
            <v>Produktentwicklung</v>
          </cell>
        </row>
        <row r="96">
          <cell r="B96" t="str">
            <v>Strategie</v>
          </cell>
        </row>
        <row r="97">
          <cell r="B97" t="str">
            <v>Unternehmensgründung und -kauf</v>
          </cell>
        </row>
        <row r="98">
          <cell r="B98" t="str">
            <v>Weitere (in Projektscope angeben)</v>
          </cell>
        </row>
        <row r="100">
          <cell r="B100" t="str">
            <v>KandidatIn wird ohne Auflage zugelassen</v>
          </cell>
        </row>
        <row r="101">
          <cell r="B101" t="str">
            <v>KandidatIn wird mit Auflage zugelassen</v>
          </cell>
        </row>
        <row r="102">
          <cell r="B102" t="str">
            <v>KandidatIn wird nicht zugelassen</v>
          </cell>
        </row>
        <row r="104">
          <cell r="B104" t="str">
            <v>Alle Kompetenzen der ICB</v>
          </cell>
        </row>
        <row r="105">
          <cell r="B105" t="str">
            <v>Alle Kompetenzen des Kompetenzbereichs 'Kontext'</v>
          </cell>
        </row>
        <row r="106">
          <cell r="B106" t="str">
            <v>Alle Kompetenzen des Kompetenzbereichs 'Menschen'</v>
          </cell>
        </row>
        <row r="107">
          <cell r="B107" t="str">
            <v>Alle Kompetenzen des Kompetenzbereichs 'Praktiken'</v>
          </cell>
        </row>
        <row r="108">
          <cell r="B108" t="str">
            <v>4.3.1 Strategie</v>
          </cell>
        </row>
        <row r="109">
          <cell r="B109" t="str">
            <v>4.3.2 Governance, Strukturen und Prozesse</v>
          </cell>
        </row>
        <row r="110">
          <cell r="B110" t="str">
            <v>4.3.3 Compliance, Standards und Regulationen</v>
          </cell>
        </row>
        <row r="111">
          <cell r="B111" t="str">
            <v>4.3.4 Macht und Interessen</v>
          </cell>
        </row>
        <row r="112">
          <cell r="B112" t="str">
            <v>4.3.5 Kultur und Werte</v>
          </cell>
        </row>
        <row r="113">
          <cell r="B113" t="str">
            <v>4.4.1 Selbstreflexion und Selbstmanagement</v>
          </cell>
        </row>
        <row r="114">
          <cell r="B114" t="str">
            <v>4.4.2 Persönliche Integrität und Verlässlichkeit</v>
          </cell>
        </row>
        <row r="115">
          <cell r="B115" t="str">
            <v>4.4.3 Persönliche Kommunikation</v>
          </cell>
        </row>
        <row r="116">
          <cell r="B116" t="str">
            <v>4.4.4 Beziehungen und Engagement</v>
          </cell>
        </row>
        <row r="117">
          <cell r="B117" t="str">
            <v>4.4.5 Führung</v>
          </cell>
        </row>
        <row r="118">
          <cell r="B118" t="str">
            <v>4.4.6 Teamarbeit</v>
          </cell>
        </row>
        <row r="119">
          <cell r="B119" t="str">
            <v>4.4.7 Konflikte und Krisen</v>
          </cell>
        </row>
        <row r="120">
          <cell r="B120" t="str">
            <v>4.4.8 Vielseitigkeit</v>
          </cell>
        </row>
        <row r="121">
          <cell r="B121" t="str">
            <v>4.4.9 Verhandlungen</v>
          </cell>
        </row>
        <row r="122">
          <cell r="B122" t="str">
            <v>4.4.10 Ergebnisorientierung</v>
          </cell>
        </row>
        <row r="123">
          <cell r="B123" t="str">
            <v>4.5.1 Projektdesign / Programmdesign / Portfoliodesign</v>
          </cell>
        </row>
        <row r="124">
          <cell r="B124" t="str">
            <v>4.5.2 Anforderungen und Ziele / Nutzen und Ziele / Nutzen</v>
          </cell>
        </row>
        <row r="125">
          <cell r="B125" t="str">
            <v>4.5.3 Leistungsumfang und Lieferobjekte / Leistungsumfang / Leistungsumfang</v>
          </cell>
        </row>
        <row r="126">
          <cell r="B126" t="str">
            <v>4.5.4 Ablauf und Termine / Ablauf und Termine / Termine</v>
          </cell>
        </row>
        <row r="127">
          <cell r="B127" t="str">
            <v>4.5.5 Organisation, Information und Dokumentation</v>
          </cell>
        </row>
        <row r="128">
          <cell r="B128" t="str">
            <v>4.5.6 Qualität</v>
          </cell>
        </row>
        <row r="129">
          <cell r="B129" t="str">
            <v>4.5.7 Kosten und Finanzierung</v>
          </cell>
        </row>
        <row r="130">
          <cell r="B130" t="str">
            <v>4.5.8 Ressourcen</v>
          </cell>
        </row>
        <row r="131">
          <cell r="B131" t="str">
            <v>4.5.9 Beschaffung / Beschaffung und Partnerschaften / Beschaffung</v>
          </cell>
        </row>
        <row r="132">
          <cell r="B132" t="str">
            <v>4.5.10 Planung und Steuerung</v>
          </cell>
        </row>
        <row r="138">
          <cell r="B138" t="str">
            <v>Zertifikat verlängern</v>
          </cell>
        </row>
        <row r="139">
          <cell r="B139" t="str">
            <v>Zertifikat nicht verlängern</v>
          </cell>
        </row>
        <row r="141">
          <cell r="B141" t="str">
            <v>Natasa Dugonjic</v>
          </cell>
        </row>
        <row r="142">
          <cell r="B142" t="str">
            <v>Manuela Frei</v>
          </cell>
        </row>
        <row r="143">
          <cell r="B143" t="str">
            <v>Anastasija Jovanovich</v>
          </cell>
        </row>
        <row r="144">
          <cell r="B144" t="str">
            <v>Kaltrina Kaba</v>
          </cell>
        </row>
        <row r="145">
          <cell r="B145" t="str">
            <v>Maja Schütz</v>
          </cell>
        </row>
        <row r="146">
          <cell r="B146" t="str">
            <v>Tina Vasic</v>
          </cell>
        </row>
        <row r="147">
          <cell r="B147" t="str">
            <v>Jean-Pierre Widmann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s"/>
      <sheetName val="Pers"/>
      <sheetName val="Sum"/>
      <sheetName val="Pos"/>
      <sheetName val="Ref"/>
      <sheetName val="Edu"/>
      <sheetName val="PM"/>
      <sheetName val="PgM"/>
      <sheetName val="PfM"/>
      <sheetName val="Agil"/>
      <sheetName val="AgilPfM"/>
      <sheetName val="SAPM"/>
      <sheetName val="SAPgM"/>
      <sheetName val="SAPfM"/>
      <sheetName val="SAagil"/>
      <sheetName val="CXPM"/>
      <sheetName val="CXPgM"/>
      <sheetName val="CXPfM"/>
      <sheetName val="CXagil"/>
      <sheetName val="Admin"/>
      <sheetName val="Exp"/>
      <sheetName val="Vorgaben"/>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ow r="1">
          <cell r="B1" t="str">
            <v>Frau</v>
          </cell>
        </row>
        <row r="2">
          <cell r="B2" t="str">
            <v>Herr</v>
          </cell>
        </row>
        <row r="4">
          <cell r="B4" t="str">
            <v>Dr.</v>
          </cell>
        </row>
        <row r="5">
          <cell r="B5" t="str">
            <v>Prof.</v>
          </cell>
        </row>
        <row r="6">
          <cell r="B6" t="str">
            <v>Prof. Dr.</v>
          </cell>
        </row>
        <row r="8">
          <cell r="B8" t="str">
            <v>Bau / Architektur / Immobilien</v>
          </cell>
        </row>
        <row r="9">
          <cell r="B9" t="str">
            <v>Beratung</v>
          </cell>
        </row>
        <row r="10">
          <cell r="B10" t="str">
            <v>Dienstleistung / Bildung</v>
          </cell>
        </row>
        <row r="11">
          <cell r="B11" t="str">
            <v>Energiewirtschaft</v>
          </cell>
        </row>
        <row r="12">
          <cell r="B12" t="str">
            <v>Finanzdienstleistung / Bank</v>
          </cell>
        </row>
        <row r="13">
          <cell r="B13" t="str">
            <v>Gesundheitswesen / Medizin / Pharma</v>
          </cell>
        </row>
        <row r="14">
          <cell r="B14" t="str">
            <v>Handel / Detailhandel</v>
          </cell>
        </row>
        <row r="15">
          <cell r="B15" t="str">
            <v>Industrie / Anlagenbau</v>
          </cell>
        </row>
        <row r="16">
          <cell r="B16" t="str">
            <v>Öffentliche Verwaltung / NGO</v>
          </cell>
        </row>
        <row r="17">
          <cell r="B17" t="str">
            <v>Telekommunikation / Medien</v>
          </cell>
        </row>
        <row r="18">
          <cell r="B18" t="str">
            <v>Tourismus / Gastronomie</v>
          </cell>
        </row>
        <row r="19">
          <cell r="B19" t="str">
            <v>Verband</v>
          </cell>
        </row>
        <row r="20">
          <cell r="B20" t="str">
            <v>Verkehr / Transport / Logistik</v>
          </cell>
        </row>
        <row r="21">
          <cell r="B21" t="str">
            <v>Versicherung</v>
          </cell>
        </row>
        <row r="27">
          <cell r="B27" t="str">
            <v>Level A - Certified Project Director</v>
          </cell>
        </row>
        <row r="28">
          <cell r="B28" t="str">
            <v>Level A - Certified Programme Director</v>
          </cell>
        </row>
        <row r="29">
          <cell r="B29" t="str">
            <v>Level A - Certified Portfolio Director</v>
          </cell>
        </row>
        <row r="30">
          <cell r="B30" t="str">
            <v>Level A - Certified Agile Organisational Leader</v>
          </cell>
        </row>
        <row r="31">
          <cell r="B31" t="str">
            <v>Level B - Certified Senior Project Manager</v>
          </cell>
        </row>
        <row r="32">
          <cell r="B32" t="str">
            <v>Level B - Certified Senior Programme Manager</v>
          </cell>
        </row>
        <row r="33">
          <cell r="B33" t="str">
            <v>Level B - Certified Senior Portfolio Manager</v>
          </cell>
        </row>
        <row r="34">
          <cell r="B34" t="str">
            <v>Level B - Certified Agile Senior Leader</v>
          </cell>
        </row>
        <row r="35">
          <cell r="B35" t="str">
            <v>Level C - Certified Project Manager</v>
          </cell>
        </row>
        <row r="36">
          <cell r="B36" t="str">
            <v>Level C - Certified Agile Leader</v>
          </cell>
        </row>
        <row r="38">
          <cell r="B38" t="str">
            <v>Level A - Certified Projects Director (bis 2017)</v>
          </cell>
        </row>
        <row r="39">
          <cell r="B39" t="str">
            <v>Level A - Certified Project Director</v>
          </cell>
        </row>
        <row r="40">
          <cell r="B40" t="str">
            <v>Level A - Certified Programme Director</v>
          </cell>
        </row>
        <row r="41">
          <cell r="B41" t="str">
            <v>Level A - Certified Portfolio Director</v>
          </cell>
        </row>
        <row r="42">
          <cell r="B42" t="str">
            <v>Level A - Certified Agile Organisational Leader</v>
          </cell>
        </row>
        <row r="43">
          <cell r="B43" t="str">
            <v>Level B - Certified Senior Project Manager</v>
          </cell>
        </row>
        <row r="44">
          <cell r="B44" t="str">
            <v>Level B - Certified Senior Programme Manager</v>
          </cell>
        </row>
        <row r="45">
          <cell r="B45" t="str">
            <v>Level B - Certified Senior Portfolio Manager</v>
          </cell>
        </row>
        <row r="46">
          <cell r="B46" t="str">
            <v>Level B - Certified Agile Senior Leader</v>
          </cell>
        </row>
        <row r="47">
          <cell r="B47" t="str">
            <v>Level C - Certified Project Manager</v>
          </cell>
        </row>
        <row r="48">
          <cell r="B48" t="str">
            <v>Level C - Certified Agile Leader</v>
          </cell>
        </row>
        <row r="49">
          <cell r="B49" t="str">
            <v>Level D - Certified Project Management Associate</v>
          </cell>
        </row>
        <row r="50">
          <cell r="B50" t="str">
            <v>Level D - Certified Agile Associate</v>
          </cell>
        </row>
        <row r="52">
          <cell r="B52" t="str">
            <v>Deutsch</v>
          </cell>
        </row>
        <row r="53">
          <cell r="B53" t="str">
            <v>Englisch</v>
          </cell>
        </row>
        <row r="54">
          <cell r="B54" t="str">
            <v>Französisch</v>
          </cell>
        </row>
        <row r="56">
          <cell r="B56" t="str">
            <v>Arbeitgeber</v>
          </cell>
        </row>
        <row r="57">
          <cell r="B57" t="str">
            <v>Privatadresse</v>
          </cell>
        </row>
        <row r="58">
          <cell r="B58" t="str">
            <v>Andere Adresse</v>
          </cell>
        </row>
        <row r="60">
          <cell r="B60" t="str">
            <v>Projektleiter*in</v>
          </cell>
        </row>
        <row r="61">
          <cell r="B61" t="str">
            <v>Programmleiter*in</v>
          </cell>
        </row>
        <row r="62">
          <cell r="B62" t="str">
            <v>Portfoliomanager*in</v>
          </cell>
        </row>
        <row r="63">
          <cell r="B63" t="str">
            <v>Stv. Projektleiter*in</v>
          </cell>
        </row>
        <row r="64">
          <cell r="B64" t="str">
            <v>Stv. Programmleiter*in</v>
          </cell>
        </row>
        <row r="65">
          <cell r="B65" t="str">
            <v>Stv. Portfoliomanager*in</v>
          </cell>
        </row>
        <row r="66">
          <cell r="B66" t="str">
            <v>Teilprojektleiter*in</v>
          </cell>
        </row>
        <row r="88">
          <cell r="B88" t="str">
            <v>ja</v>
          </cell>
        </row>
        <row r="89">
          <cell r="B89" t="str">
            <v>nein</v>
          </cell>
        </row>
        <row r="91">
          <cell r="B91" t="str">
            <v>sign. Maja Schütz</v>
          </cell>
        </row>
        <row r="92">
          <cell r="B92" t="str">
            <v>sign. Jean-Pierre Widmann</v>
          </cell>
        </row>
        <row r="94">
          <cell r="B94" t="str">
            <v>Projektleiter*in</v>
          </cell>
        </row>
        <row r="95">
          <cell r="B95" t="str">
            <v>Co-Projektleiter*in</v>
          </cell>
        </row>
        <row r="96">
          <cell r="B96" t="str">
            <v>Stv. Projektleiter*in</v>
          </cell>
        </row>
        <row r="97">
          <cell r="B97" t="str">
            <v>Teilprojektleiter*in</v>
          </cell>
        </row>
        <row r="99">
          <cell r="B99" t="str">
            <v>Arbeitslosigkeit</v>
          </cell>
        </row>
        <row r="100">
          <cell r="B100" t="str">
            <v>Weiterbildung (Arbeitspensum &lt;50%)</v>
          </cell>
        </row>
        <row r="101">
          <cell r="B101" t="str">
            <v>Krankheit/Unfall</v>
          </cell>
        </row>
        <row r="102">
          <cell r="B102" t="str">
            <v>Längere Reise</v>
          </cell>
        </row>
        <row r="103">
          <cell r="B103" t="str">
            <v>Militär</v>
          </cell>
        </row>
        <row r="104">
          <cell r="B104" t="str">
            <v>Mutterschaft</v>
          </cell>
        </row>
        <row r="105">
          <cell r="B105" t="str">
            <v>Sabbatical</v>
          </cell>
        </row>
        <row r="106">
          <cell r="B106" t="str">
            <v>Temporär andere Rolle/Funktion</v>
          </cell>
        </row>
        <row r="108">
          <cell r="B108" t="str">
            <v>Akquisition und Angebot</v>
          </cell>
        </row>
        <row r="109">
          <cell r="B109" t="str">
            <v>Anlagenbau</v>
          </cell>
        </row>
        <row r="110">
          <cell r="B110" t="str">
            <v>Bau</v>
          </cell>
        </row>
        <row r="111">
          <cell r="B111" t="str">
            <v>Durchführbarkeitsstudien</v>
          </cell>
        </row>
        <row r="112">
          <cell r="B112" t="str">
            <v>Forschung und Entwicklung</v>
          </cell>
        </row>
        <row r="113">
          <cell r="B113" t="str">
            <v>Immobilien</v>
          </cell>
        </row>
        <row r="114">
          <cell r="B114" t="str">
            <v>Informatik</v>
          </cell>
        </row>
        <row r="115">
          <cell r="B115" t="str">
            <v>Instandhaltung</v>
          </cell>
        </row>
        <row r="116">
          <cell r="B116" t="str">
            <v>Organisation</v>
          </cell>
        </row>
        <row r="117">
          <cell r="B117" t="str">
            <v>Produktentwicklung</v>
          </cell>
        </row>
        <row r="118">
          <cell r="B118" t="str">
            <v>Strategie</v>
          </cell>
        </row>
        <row r="119">
          <cell r="B119" t="str">
            <v>Unternehmensgründung und -kauf</v>
          </cell>
        </row>
        <row r="120">
          <cell r="B120" t="str">
            <v>Weitere (in Projektscope angeben)</v>
          </cell>
        </row>
        <row r="122">
          <cell r="B122" t="str">
            <v>KandidatIn wird ohne Auflage zugelassen</v>
          </cell>
        </row>
        <row r="123">
          <cell r="B123" t="str">
            <v>KandidatIn wird mit Auflage zugelassen</v>
          </cell>
        </row>
        <row r="124">
          <cell r="B124" t="str">
            <v>KandidatIn wird nicht zugelassen</v>
          </cell>
        </row>
        <row r="126">
          <cell r="B126" t="str">
            <v>Antrag akzeptiert, Gründe belegt</v>
          </cell>
        </row>
        <row r="127">
          <cell r="B127" t="str">
            <v>Antrag nicht akzeptiert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s"/>
      <sheetName val="Pers"/>
      <sheetName val="Sum"/>
      <sheetName val="Pos"/>
      <sheetName val="Edu1"/>
      <sheetName val="Edu2"/>
      <sheetName val="Edu3"/>
      <sheetName val="Edu4"/>
      <sheetName val="Edu5"/>
      <sheetName val="Edu6"/>
      <sheetName val="Edu7"/>
      <sheetName val="PM"/>
      <sheetName val="PgM"/>
      <sheetName val="PfM"/>
      <sheetName val="SAPM"/>
      <sheetName val="SAPgM"/>
      <sheetName val="SAPfM"/>
      <sheetName val="CXPM"/>
      <sheetName val="CXPgM"/>
      <sheetName val="CXPfM"/>
      <sheetName val="Admin"/>
      <sheetName val="Exp"/>
      <sheetName val="Vorgabe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1">
          <cell r="B1" t="str">
            <v>Frau</v>
          </cell>
        </row>
        <row r="2">
          <cell r="B2" t="str">
            <v>Herr</v>
          </cell>
        </row>
        <row r="4">
          <cell r="B4" t="str">
            <v>Bau / Architektur / Immobilien</v>
          </cell>
        </row>
        <row r="5">
          <cell r="B5" t="str">
            <v>Beratung</v>
          </cell>
        </row>
        <row r="6">
          <cell r="B6" t="str">
            <v>Dienstleistung / Bildung</v>
          </cell>
        </row>
        <row r="7">
          <cell r="B7" t="str">
            <v>Energiewirtschaft</v>
          </cell>
        </row>
        <row r="8">
          <cell r="B8" t="str">
            <v>Finanzdienstleistung / Bank</v>
          </cell>
        </row>
        <row r="9">
          <cell r="B9" t="str">
            <v>Gesundheitswesen / Medizin / Pharma</v>
          </cell>
        </row>
        <row r="10">
          <cell r="B10" t="str">
            <v>Handel / Detailhandel</v>
          </cell>
        </row>
        <row r="11">
          <cell r="B11" t="str">
            <v>Industrie / Anlagenbau</v>
          </cell>
        </row>
        <row r="12">
          <cell r="B12" t="str">
            <v>Öffentliche Verwaltung / NGO</v>
          </cell>
        </row>
        <row r="13">
          <cell r="B13" t="str">
            <v>Telekommunikation / Medien</v>
          </cell>
        </row>
        <row r="14">
          <cell r="B14" t="str">
            <v>Tourismus / Gastronomie</v>
          </cell>
        </row>
        <row r="15">
          <cell r="B15" t="str">
            <v>Verband</v>
          </cell>
        </row>
        <row r="16">
          <cell r="B16" t="str">
            <v>Verkehr / Transport / Logistik</v>
          </cell>
        </row>
        <row r="17">
          <cell r="B17" t="str">
            <v>Versicherung</v>
          </cell>
        </row>
        <row r="19">
          <cell r="B19" t="str">
            <v>A</v>
          </cell>
        </row>
        <row r="20">
          <cell r="B20" t="str">
            <v>B</v>
          </cell>
        </row>
        <row r="21">
          <cell r="B21" t="str">
            <v>C</v>
          </cell>
        </row>
        <row r="23">
          <cell r="B23" t="str">
            <v>Level A - Certified Project Director</v>
          </cell>
        </row>
        <row r="24">
          <cell r="B24" t="str">
            <v>Level A - Certified Programme Director</v>
          </cell>
        </row>
        <row r="25">
          <cell r="B25" t="str">
            <v>Level A - Certified Portfolio Director</v>
          </cell>
        </row>
        <row r="26">
          <cell r="B26" t="str">
            <v>Level B - Certified Senior Project Manager</v>
          </cell>
        </row>
        <row r="27">
          <cell r="B27" t="str">
            <v>Level B - Certified Senior Programme Manager</v>
          </cell>
        </row>
        <row r="28">
          <cell r="B28" t="str">
            <v>Level B - Certified Senior Portfolio Manager</v>
          </cell>
        </row>
        <row r="29">
          <cell r="B29" t="str">
            <v>Level C - Certified Project Manager</v>
          </cell>
        </row>
        <row r="31">
          <cell r="B31" t="str">
            <v>Level A - Certified Projects Director (bis 2017)</v>
          </cell>
        </row>
        <row r="32">
          <cell r="B32" t="str">
            <v>Level A - Certified Project Director</v>
          </cell>
        </row>
        <row r="33">
          <cell r="B33" t="str">
            <v>Level A - Certified Programme Director</v>
          </cell>
        </row>
        <row r="35">
          <cell r="B35" t="str">
            <v>Level B - Certified Senior Project Manager</v>
          </cell>
        </row>
        <row r="36">
          <cell r="B36" t="str">
            <v>Level B - Certified Senior Programme Manager</v>
          </cell>
        </row>
        <row r="37">
          <cell r="B37" t="str">
            <v>Level B - Certified Senior Portfolio Manager</v>
          </cell>
        </row>
        <row r="40">
          <cell r="B40" t="str">
            <v>Deutsch</v>
          </cell>
        </row>
        <row r="41">
          <cell r="B41" t="str">
            <v>Englisch</v>
          </cell>
        </row>
        <row r="48">
          <cell r="B48" t="str">
            <v>Projektleiter</v>
          </cell>
        </row>
        <row r="49">
          <cell r="B49" t="str">
            <v>Programmleiter</v>
          </cell>
        </row>
        <row r="50">
          <cell r="B50" t="str">
            <v>Portfoliomanager</v>
          </cell>
        </row>
        <row r="51">
          <cell r="B51" t="str">
            <v>Auftraggeber</v>
          </cell>
        </row>
        <row r="52">
          <cell r="B52" t="str">
            <v>Co-Projektleiter</v>
          </cell>
        </row>
        <row r="53">
          <cell r="B53" t="str">
            <v>Leiter PL-Pool</v>
          </cell>
        </row>
        <row r="54">
          <cell r="B54" t="str">
            <v>Leiter PMO</v>
          </cell>
        </row>
        <row r="55">
          <cell r="B55" t="str">
            <v>Mitglied Lenkungsausschuss</v>
          </cell>
        </row>
        <row r="56">
          <cell r="B56" t="str">
            <v>PM-Consultant</v>
          </cell>
        </row>
        <row r="57">
          <cell r="B57" t="str">
            <v>Projektcontroller</v>
          </cell>
        </row>
        <row r="58">
          <cell r="B58" t="str">
            <v>Qualitätsmanager</v>
          </cell>
        </row>
        <row r="59">
          <cell r="B59" t="str">
            <v>Risikomanager</v>
          </cell>
        </row>
        <row r="60">
          <cell r="B60" t="str">
            <v>Stv. Projektleiter</v>
          </cell>
        </row>
        <row r="61">
          <cell r="B61" t="str">
            <v>Stv. Programmleiter</v>
          </cell>
        </row>
        <row r="62">
          <cell r="B62" t="str">
            <v>Stv. Portfoliomanager</v>
          </cell>
        </row>
        <row r="63">
          <cell r="B63" t="str">
            <v>Teilprojektleiter</v>
          </cell>
        </row>
        <row r="64">
          <cell r="B64" t="str">
            <v>Testmanager</v>
          </cell>
        </row>
        <row r="66">
          <cell r="B66" t="str">
            <v>ja</v>
          </cell>
        </row>
        <row r="69">
          <cell r="B69" t="str">
            <v>sign. Maja Schütz</v>
          </cell>
        </row>
        <row r="70">
          <cell r="B70" t="str">
            <v>sign. Jean-Pierre Widmann</v>
          </cell>
        </row>
        <row r="73">
          <cell r="B73" t="str">
            <v>Co-Projektleiter</v>
          </cell>
        </row>
        <row r="74">
          <cell r="B74" t="str">
            <v>Auftraggeber</v>
          </cell>
        </row>
        <row r="76">
          <cell r="B76" t="str">
            <v>Leiter PMO</v>
          </cell>
        </row>
        <row r="77">
          <cell r="B77" t="str">
            <v>Mitglied Lenkungsausschuss</v>
          </cell>
        </row>
        <row r="79">
          <cell r="B79" t="str">
            <v>Projektcontroller</v>
          </cell>
        </row>
        <row r="80">
          <cell r="B80" t="str">
            <v>Qualitätsmanager</v>
          </cell>
        </row>
        <row r="82">
          <cell r="B82" t="str">
            <v>Stv. Projektleiter</v>
          </cell>
        </row>
        <row r="83">
          <cell r="B83" t="str">
            <v>Teilprojektleiter</v>
          </cell>
        </row>
        <row r="84">
          <cell r="B84" t="str">
            <v>Testmanager</v>
          </cell>
        </row>
        <row r="86">
          <cell r="B86" t="str">
            <v>Akquisition und Angebot</v>
          </cell>
        </row>
        <row r="87">
          <cell r="B87" t="str">
            <v>Anlagenbau</v>
          </cell>
        </row>
        <row r="88">
          <cell r="B88" t="str">
            <v>Bau</v>
          </cell>
        </row>
        <row r="89">
          <cell r="B89" t="str">
            <v>Durchführbarkeitsstudien</v>
          </cell>
        </row>
        <row r="90">
          <cell r="B90" t="str">
            <v>Forschung und Entwicklung</v>
          </cell>
        </row>
        <row r="91">
          <cell r="B91" t="str">
            <v>Immobilien</v>
          </cell>
        </row>
        <row r="92">
          <cell r="B92" t="str">
            <v>Informatik</v>
          </cell>
        </row>
        <row r="93">
          <cell r="B93" t="str">
            <v>Instandhaltung</v>
          </cell>
        </row>
        <row r="94">
          <cell r="B94" t="str">
            <v>Organisation</v>
          </cell>
        </row>
        <row r="95">
          <cell r="B95" t="str">
            <v>Produktentwicklung</v>
          </cell>
        </row>
        <row r="96">
          <cell r="B96" t="str">
            <v>Strategie</v>
          </cell>
        </row>
        <row r="97">
          <cell r="B97" t="str">
            <v>Unternehmensgründung und -kauf</v>
          </cell>
        </row>
        <row r="98">
          <cell r="B98" t="str">
            <v>Weitere (in Projektscope angeben)</v>
          </cell>
        </row>
        <row r="104">
          <cell r="B104" t="str">
            <v>Alle Kompetenzen der ICB</v>
          </cell>
        </row>
        <row r="105">
          <cell r="B105" t="str">
            <v>Alle Kompetenzen des Kompetenzbereichs 'Kontext'</v>
          </cell>
        </row>
        <row r="106">
          <cell r="B106" t="str">
            <v>Alle Kompetenzen des Kompetenzbereichs 'Menschen'</v>
          </cell>
        </row>
        <row r="107">
          <cell r="B107" t="str">
            <v>Alle Kompetenzen des Kompetenzbereichs 'Praktiken'</v>
          </cell>
        </row>
        <row r="108">
          <cell r="B108" t="str">
            <v>4.3.1 Strategie</v>
          </cell>
        </row>
        <row r="109">
          <cell r="B109" t="str">
            <v>4.3.2 Governance, Strukturen und Prozesse</v>
          </cell>
        </row>
        <row r="110">
          <cell r="B110" t="str">
            <v>4.3.3 Compliance, Standards und Regulationen</v>
          </cell>
        </row>
        <row r="111">
          <cell r="B111" t="str">
            <v>4.3.4 Macht und Interessen</v>
          </cell>
        </row>
        <row r="112">
          <cell r="B112" t="str">
            <v>4.3.5 Kultur und Werte</v>
          </cell>
        </row>
        <row r="113">
          <cell r="B113" t="str">
            <v>4.4.1 Selbstreflexion und Selbstmanagement</v>
          </cell>
        </row>
        <row r="114">
          <cell r="B114" t="str">
            <v>4.4.2 Persönliche Integrität und Verlässlichkeit</v>
          </cell>
        </row>
        <row r="115">
          <cell r="B115" t="str">
            <v>4.4.3 Persönliche Kommunikation</v>
          </cell>
        </row>
        <row r="116">
          <cell r="B116" t="str">
            <v>4.4.4 Beziehungen und Engagement</v>
          </cell>
        </row>
        <row r="117">
          <cell r="B117" t="str">
            <v>4.4.5 Führung</v>
          </cell>
        </row>
        <row r="118">
          <cell r="B118" t="str">
            <v>4.4.6 Teamarbeit</v>
          </cell>
        </row>
        <row r="119">
          <cell r="B119" t="str">
            <v>4.4.7 Konflikte und Krisen</v>
          </cell>
        </row>
        <row r="120">
          <cell r="B120" t="str">
            <v>4.4.8 Vielseitigkeit</v>
          </cell>
        </row>
        <row r="121">
          <cell r="B121" t="str">
            <v>4.4.9 Verhandlungen</v>
          </cell>
        </row>
        <row r="122">
          <cell r="B122" t="str">
            <v>4.4.10 Ergebnisorientierung</v>
          </cell>
        </row>
        <row r="123">
          <cell r="B123" t="str">
            <v>4.5.1 Projektdesign / Programmdesign / Portfoliodesign</v>
          </cell>
        </row>
        <row r="124">
          <cell r="B124" t="str">
            <v>4.5.2 Anforderungen und Ziele / Nutzen und Ziele / Nutzen</v>
          </cell>
        </row>
        <row r="125">
          <cell r="B125" t="str">
            <v>4.5.3 Leistungsumfang und Lieferobjekte / Leistungsumfang / Leistungsumfang</v>
          </cell>
        </row>
        <row r="126">
          <cell r="B126" t="str">
            <v>4.5.4 Ablauf und Termine / Ablauf und Termine / Termine</v>
          </cell>
        </row>
        <row r="127">
          <cell r="B127" t="str">
            <v>4.5.5 Organisation, Information und Dokumentation</v>
          </cell>
        </row>
        <row r="128">
          <cell r="B128" t="str">
            <v>4.5.6 Qualität</v>
          </cell>
        </row>
        <row r="129">
          <cell r="B129" t="str">
            <v>4.5.7 Kosten und Finanzierung</v>
          </cell>
        </row>
        <row r="130">
          <cell r="B130" t="str">
            <v>4.5.8 Ressourcen</v>
          </cell>
        </row>
        <row r="131">
          <cell r="B131" t="str">
            <v>4.5.9 Beschaffung / Beschaffung und Partnerschaften / Beschaffung</v>
          </cell>
        </row>
        <row r="132">
          <cell r="B132" t="str">
            <v>4.5.10 Planung und Steuerung</v>
          </cell>
        </row>
        <row r="133">
          <cell r="B133" t="str">
            <v>4.5.11 Chancen und Risiken</v>
          </cell>
        </row>
        <row r="134">
          <cell r="B134" t="str">
            <v>4.5.12 Stakeholder</v>
          </cell>
        </row>
        <row r="135">
          <cell r="B135" t="str">
            <v>4.5.13 Change und Transformation</v>
          </cell>
        </row>
        <row r="136">
          <cell r="B136" t="str">
            <v>4.5.14 Projektselektion und Portfoliobalance</v>
          </cell>
        </row>
        <row r="138">
          <cell r="B138" t="str">
            <v>Zertifikat verlängern</v>
          </cell>
        </row>
        <row r="139">
          <cell r="B139" t="str">
            <v>Zertifikat nicht verlängern</v>
          </cell>
        </row>
        <row r="141">
          <cell r="B141" t="str">
            <v>Natasa Dugonjic</v>
          </cell>
        </row>
        <row r="142">
          <cell r="B142" t="str">
            <v>Manuela Frei</v>
          </cell>
        </row>
        <row r="143">
          <cell r="B143" t="str">
            <v>Anastasija Jovanovich</v>
          </cell>
        </row>
        <row r="144">
          <cell r="B144" t="str">
            <v>Kaltrina Kaba</v>
          </cell>
        </row>
        <row r="145">
          <cell r="B145" t="str">
            <v>Maja Schütz</v>
          </cell>
        </row>
        <row r="146">
          <cell r="B146" t="str">
            <v>Tina Vasic</v>
          </cell>
        </row>
        <row r="147">
          <cell r="B147" t="str">
            <v>Jean-Pierre Widmann</v>
          </cell>
        </row>
        <row r="149">
          <cell r="B149" t="str">
            <v>Blog</v>
          </cell>
        </row>
        <row r="150">
          <cell r="B150" t="str">
            <v>Buch</v>
          </cell>
        </row>
        <row r="151">
          <cell r="B151" t="str">
            <v>Fachartikel</v>
          </cell>
        </row>
        <row r="152">
          <cell r="B152" t="str">
            <v>White Paper</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9AAE6-D470-4E6D-B79D-D7BBAD471FAD}">
  <sheetPr>
    <pageSetUpPr fitToPage="1"/>
  </sheetPr>
  <dimension ref="A1:O16"/>
  <sheetViews>
    <sheetView showGridLines="0" tabSelected="1" zoomScaleNormal="100" workbookViewId="0"/>
  </sheetViews>
  <sheetFormatPr baseColWidth="10" defaultColWidth="11.453125" defaultRowHeight="11.5" x14ac:dyDescent="0.35"/>
  <cols>
    <col min="1" max="1" width="1.7265625" style="205" customWidth="1"/>
    <col min="2" max="2" width="29.7265625" style="205" customWidth="1"/>
    <col min="3" max="3" width="60.7265625" style="205" customWidth="1"/>
    <col min="4" max="4" width="1.7265625" style="206" customWidth="1"/>
    <col min="5" max="5" width="1.7265625" style="204" customWidth="1"/>
    <col min="6" max="16384" width="11.453125" style="205"/>
  </cols>
  <sheetData>
    <row r="1" spans="1:15" s="206" customFormat="1" ht="10" customHeight="1" x14ac:dyDescent="0.35">
      <c r="A1" s="201"/>
      <c r="B1" s="202"/>
      <c r="C1" s="202"/>
      <c r="D1" s="203"/>
      <c r="E1" s="204"/>
      <c r="F1" s="205"/>
      <c r="G1" s="205"/>
      <c r="H1" s="205"/>
      <c r="I1" s="205"/>
    </row>
    <row r="2" spans="1:15" s="206" customFormat="1" ht="18" customHeight="1" x14ac:dyDescent="0.35">
      <c r="A2" s="207"/>
      <c r="B2" s="285" t="s">
        <v>249</v>
      </c>
      <c r="C2" s="285"/>
      <c r="D2" s="208"/>
      <c r="E2" s="204"/>
      <c r="F2" s="205"/>
      <c r="G2" s="205"/>
      <c r="H2" s="205"/>
      <c r="I2" s="205"/>
    </row>
    <row r="3" spans="1:15" s="206" customFormat="1" ht="10" customHeight="1" x14ac:dyDescent="0.35">
      <c r="A3" s="207"/>
      <c r="B3" s="209"/>
      <c r="C3" s="210"/>
      <c r="D3" s="208"/>
      <c r="E3" s="204"/>
      <c r="F3" s="205"/>
      <c r="G3" s="205"/>
      <c r="H3" s="205"/>
      <c r="I3" s="205"/>
    </row>
    <row r="4" spans="1:15" s="206" customFormat="1" ht="56.5" customHeight="1" x14ac:dyDescent="0.35">
      <c r="A4" s="207"/>
      <c r="B4" s="211" t="s">
        <v>250</v>
      </c>
      <c r="C4" s="212" t="s">
        <v>256</v>
      </c>
      <c r="D4" s="208"/>
      <c r="E4" s="204"/>
      <c r="F4" s="205"/>
      <c r="G4" s="205"/>
      <c r="H4" s="205"/>
      <c r="I4" s="205"/>
    </row>
    <row r="5" spans="1:15" s="206" customFormat="1" x14ac:dyDescent="0.35">
      <c r="A5" s="207"/>
      <c r="B5" s="211"/>
      <c r="C5" s="213"/>
      <c r="D5" s="208"/>
      <c r="E5" s="204"/>
      <c r="F5" s="205"/>
      <c r="G5" s="205"/>
      <c r="H5" s="205"/>
      <c r="I5" s="205"/>
    </row>
    <row r="6" spans="1:15" s="206" customFormat="1" ht="160" customHeight="1" x14ac:dyDescent="0.35">
      <c r="A6" s="207"/>
      <c r="B6" s="211" t="s">
        <v>251</v>
      </c>
      <c r="C6" s="212" t="s">
        <v>257</v>
      </c>
      <c r="D6" s="208"/>
      <c r="E6" s="204"/>
      <c r="F6" s="205"/>
      <c r="G6" s="205"/>
      <c r="H6" s="205"/>
      <c r="I6" s="205"/>
    </row>
    <row r="7" spans="1:15" s="206" customFormat="1" x14ac:dyDescent="0.35">
      <c r="A7" s="207"/>
      <c r="B7" s="211"/>
      <c r="C7" s="213"/>
      <c r="D7" s="208"/>
      <c r="E7" s="204"/>
      <c r="F7" s="205"/>
      <c r="G7" s="205"/>
      <c r="H7" s="205"/>
      <c r="I7" s="205"/>
    </row>
    <row r="8" spans="1:15" s="206" customFormat="1" ht="98.25" customHeight="1" x14ac:dyDescent="0.35">
      <c r="A8" s="207"/>
      <c r="B8" s="211" t="s">
        <v>255</v>
      </c>
      <c r="C8" s="212" t="s">
        <v>258</v>
      </c>
      <c r="D8" s="208"/>
      <c r="E8" s="204"/>
      <c r="F8" s="205"/>
      <c r="G8" s="205"/>
      <c r="H8" s="205"/>
      <c r="I8" s="205"/>
    </row>
    <row r="9" spans="1:15" s="206" customFormat="1" ht="10" customHeight="1" x14ac:dyDescent="0.35">
      <c r="A9" s="207"/>
      <c r="B9" s="211"/>
      <c r="C9" s="214"/>
      <c r="D9" s="208"/>
      <c r="E9" s="204"/>
      <c r="F9" s="205"/>
      <c r="G9" s="205"/>
      <c r="H9" s="205"/>
      <c r="I9" s="205"/>
    </row>
    <row r="10" spans="1:15" s="206" customFormat="1" ht="216.5" customHeight="1" x14ac:dyDescent="0.35">
      <c r="A10" s="207"/>
      <c r="B10" s="211" t="s">
        <v>252</v>
      </c>
      <c r="C10" s="212" t="s">
        <v>505</v>
      </c>
      <c r="D10" s="208"/>
      <c r="E10" s="204"/>
      <c r="I10" s="205"/>
      <c r="J10" s="205"/>
      <c r="K10" s="205"/>
      <c r="L10" s="205"/>
      <c r="M10" s="205"/>
      <c r="N10" s="205"/>
      <c r="O10" s="205"/>
    </row>
    <row r="11" spans="1:15" s="206" customFormat="1" ht="10" customHeight="1" x14ac:dyDescent="0.35">
      <c r="A11" s="207"/>
      <c r="B11" s="211"/>
      <c r="C11" s="215"/>
      <c r="D11" s="208"/>
      <c r="E11" s="204"/>
      <c r="F11" s="205"/>
      <c r="G11" s="205"/>
      <c r="H11" s="205"/>
      <c r="I11" s="205"/>
    </row>
    <row r="12" spans="1:15" s="206" customFormat="1" ht="48" customHeight="1" x14ac:dyDescent="0.35">
      <c r="A12" s="207"/>
      <c r="B12" s="211" t="s">
        <v>253</v>
      </c>
      <c r="C12" s="212" t="s">
        <v>506</v>
      </c>
      <c r="D12" s="208"/>
      <c r="E12" s="204"/>
      <c r="F12" s="205"/>
      <c r="G12" s="205"/>
      <c r="H12" s="205"/>
      <c r="I12" s="205"/>
    </row>
    <row r="13" spans="1:15" s="206" customFormat="1" ht="10" customHeight="1" x14ac:dyDescent="0.35">
      <c r="A13" s="207"/>
      <c r="B13" s="211"/>
      <c r="C13" s="215"/>
      <c r="D13" s="208"/>
      <c r="E13" s="204"/>
      <c r="F13" s="205"/>
      <c r="G13" s="205"/>
      <c r="H13" s="205"/>
      <c r="I13" s="205"/>
    </row>
    <row r="14" spans="1:15" s="206" customFormat="1" ht="57.5" customHeight="1" x14ac:dyDescent="0.35">
      <c r="A14" s="207"/>
      <c r="B14" s="211" t="s">
        <v>254</v>
      </c>
      <c r="C14" s="212" t="s">
        <v>259</v>
      </c>
      <c r="D14" s="208"/>
      <c r="E14" s="204"/>
      <c r="F14" s="205"/>
      <c r="G14" s="205"/>
      <c r="H14" s="205"/>
      <c r="I14" s="205"/>
    </row>
    <row r="15" spans="1:15" s="206" customFormat="1" ht="10" customHeight="1" x14ac:dyDescent="0.35">
      <c r="A15" s="216"/>
      <c r="B15" s="217"/>
      <c r="C15" s="217"/>
      <c r="D15" s="218"/>
      <c r="E15" s="204"/>
      <c r="F15" s="205"/>
      <c r="G15" s="205"/>
      <c r="H15" s="205"/>
      <c r="I15" s="205"/>
    </row>
    <row r="16" spans="1:15" s="206" customFormat="1" x14ac:dyDescent="0.35">
      <c r="A16" s="205"/>
      <c r="B16" s="205"/>
      <c r="C16" s="205"/>
      <c r="E16" s="204"/>
      <c r="F16" s="205"/>
      <c r="G16" s="205"/>
      <c r="H16" s="205"/>
      <c r="I16" s="205"/>
    </row>
  </sheetData>
  <sheetProtection algorithmName="SHA-512" hashValue="xCWu6z38VdO0NRGZM46KRYMNcj0s7FgVEBbTwVU9Hmb0ABC4CDT9Z1HcBOwK6D5M4+wZxXXjmbzqr4qaervrng==" saltValue="69KEF5g5M41rClWYVwGqWw==" spinCount="100000" sheet="1" objects="1" scenarios="1"/>
  <mergeCells count="1">
    <mergeCell ref="B2:C2"/>
  </mergeCells>
  <printOptions horizontalCentered="1"/>
  <pageMargins left="0.39370078740157483" right="0.39370078740157483" top="1.5748031496062993" bottom="0.59055118110236227" header="0.39370078740157483" footer="0.31496062992125984"/>
  <pageSetup paperSize="9" fitToHeight="0" orientation="portrait" r:id="rId1"/>
  <headerFooter>
    <oddHeader>&amp;L&amp;"Verdana,Standard"&amp;9&amp;G&amp;C&amp;"Verdana,Fett"&amp;12
IPMA Level D
Demande de recertification
Instructions pour la soumission&amp;R&amp;G</oddHeader>
    <oddFooter>&amp;L&amp;"Verdana,Standard"&amp;9© VZPM&amp;C&amp;"Verdana,Standard"&amp;9&amp;F&amp;R&amp;"Verdana,Standard"&amp;9&amp;A page &amp;P/&amp;N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3"/>
  <sheetViews>
    <sheetView showGridLines="0" zoomScaleNormal="100" workbookViewId="0"/>
  </sheetViews>
  <sheetFormatPr baseColWidth="10" defaultColWidth="11.453125" defaultRowHeight="11.5" x14ac:dyDescent="0.35"/>
  <cols>
    <col min="1" max="1" width="1.7265625" style="9" customWidth="1"/>
    <col min="2" max="2" width="30.7265625" style="9" customWidth="1"/>
    <col min="3" max="3" width="50.7265625" style="9" customWidth="1"/>
    <col min="4" max="4" width="10.7265625" style="9" customWidth="1"/>
    <col min="5" max="5" width="6.7265625" style="27" customWidth="1"/>
    <col min="6" max="6" width="15.7265625" style="115" customWidth="1"/>
    <col min="7" max="7" width="10.7265625" style="27" customWidth="1"/>
    <col min="8" max="8" width="7.7265625" style="27" customWidth="1"/>
    <col min="9" max="9" width="10.7265625" style="27" customWidth="1"/>
    <col min="10" max="10" width="7.7265625" style="27" customWidth="1"/>
    <col min="11" max="11" width="1.7265625" style="9" customWidth="1"/>
    <col min="12" max="16384" width="11.453125" style="9"/>
  </cols>
  <sheetData>
    <row r="1" spans="1:15" s="115" customFormat="1" ht="10" customHeight="1" x14ac:dyDescent="0.35">
      <c r="A1" s="16"/>
      <c r="B1" s="17"/>
      <c r="C1" s="17"/>
      <c r="D1" s="17"/>
      <c r="E1" s="28"/>
      <c r="F1" s="29"/>
      <c r="G1" s="28"/>
      <c r="H1" s="28"/>
      <c r="I1" s="28"/>
      <c r="J1" s="28"/>
      <c r="K1" s="30"/>
      <c r="L1" s="9"/>
      <c r="M1" s="9"/>
      <c r="N1" s="9"/>
      <c r="O1" s="9"/>
    </row>
    <row r="2" spans="1:15" s="115" customFormat="1" ht="18" customHeight="1" x14ac:dyDescent="0.35">
      <c r="A2" s="19"/>
      <c r="B2" s="344" t="s">
        <v>481</v>
      </c>
      <c r="C2" s="344"/>
      <c r="D2" s="344"/>
      <c r="E2" s="344"/>
      <c r="F2" s="344"/>
      <c r="G2" s="344"/>
      <c r="H2" s="344"/>
      <c r="I2" s="344"/>
      <c r="J2" s="344"/>
      <c r="K2" s="32"/>
      <c r="L2" s="9"/>
      <c r="M2" s="9"/>
      <c r="N2" s="9"/>
      <c r="O2" s="9"/>
    </row>
    <row r="3" spans="1:15" s="115" customFormat="1" ht="10" customHeight="1" x14ac:dyDescent="0.35">
      <c r="A3" s="19"/>
      <c r="B3" s="20"/>
      <c r="C3" s="21"/>
      <c r="D3" s="21"/>
      <c r="E3" s="117"/>
      <c r="F3" s="31"/>
      <c r="G3" s="117"/>
      <c r="H3" s="117"/>
      <c r="I3" s="117"/>
      <c r="J3" s="117"/>
      <c r="K3" s="32"/>
      <c r="L3" s="9"/>
      <c r="M3" s="9"/>
      <c r="N3" s="9"/>
      <c r="O3" s="9"/>
    </row>
    <row r="4" spans="1:15" s="115" customFormat="1" ht="28" customHeight="1" x14ac:dyDescent="0.35">
      <c r="A4" s="40"/>
      <c r="B4" s="302" t="s">
        <v>537</v>
      </c>
      <c r="C4" s="302"/>
      <c r="D4" s="302"/>
      <c r="E4" s="302"/>
      <c r="F4" s="302"/>
      <c r="G4" s="302"/>
      <c r="H4" s="302"/>
      <c r="I4" s="302"/>
      <c r="J4" s="302"/>
      <c r="K4" s="32"/>
      <c r="L4" s="9"/>
      <c r="M4" s="9"/>
      <c r="N4" s="9"/>
      <c r="O4" s="9"/>
    </row>
    <row r="5" spans="1:15" s="115" customFormat="1" ht="12" customHeight="1" x14ac:dyDescent="0.35">
      <c r="A5" s="19"/>
      <c r="B5" s="20"/>
      <c r="C5" s="21"/>
      <c r="D5" s="21"/>
      <c r="E5" s="117"/>
      <c r="F5" s="119" t="s">
        <v>513</v>
      </c>
      <c r="G5" s="117"/>
      <c r="H5" s="117"/>
      <c r="I5" s="117"/>
      <c r="J5" s="117"/>
      <c r="K5" s="32"/>
      <c r="L5" s="9"/>
      <c r="M5" s="9"/>
      <c r="N5" s="9"/>
      <c r="O5" s="9"/>
    </row>
    <row r="6" spans="1:15" s="115" customFormat="1" ht="18" customHeight="1" x14ac:dyDescent="0.35">
      <c r="A6" s="19"/>
      <c r="B6" s="111" t="s">
        <v>538</v>
      </c>
      <c r="C6" s="347"/>
      <c r="D6" s="347"/>
      <c r="E6" s="117" t="s">
        <v>511</v>
      </c>
      <c r="F6" s="120"/>
      <c r="G6" s="329" t="s">
        <v>522</v>
      </c>
      <c r="H6" s="342">
        <f>ROUND(((F7-F6)/365)*30,0)</f>
        <v>0</v>
      </c>
      <c r="I6" s="329" t="s">
        <v>515</v>
      </c>
      <c r="J6" s="331"/>
      <c r="K6" s="32"/>
      <c r="L6" s="9"/>
      <c r="M6" s="9"/>
      <c r="N6" s="9"/>
      <c r="O6" s="9"/>
    </row>
    <row r="7" spans="1:15" s="115" customFormat="1" ht="18" customHeight="1" x14ac:dyDescent="0.35">
      <c r="A7" s="19"/>
      <c r="B7" s="111" t="s">
        <v>539</v>
      </c>
      <c r="C7" s="347"/>
      <c r="D7" s="347"/>
      <c r="E7" s="117" t="s">
        <v>512</v>
      </c>
      <c r="F7" s="120"/>
      <c r="G7" s="330"/>
      <c r="H7" s="343" t="e">
        <f>ROUND(((#REF!-#REF!)/365)*30,0)</f>
        <v>#REF!</v>
      </c>
      <c r="I7" s="330"/>
      <c r="J7" s="332"/>
      <c r="K7" s="32"/>
      <c r="L7" s="9"/>
      <c r="M7" s="9"/>
      <c r="N7" s="9"/>
      <c r="O7" s="9"/>
    </row>
    <row r="8" spans="1:15" s="115" customFormat="1" ht="8.15" customHeight="1" x14ac:dyDescent="0.35">
      <c r="A8" s="19"/>
      <c r="B8" s="20"/>
      <c r="C8" s="21"/>
      <c r="D8" s="21"/>
      <c r="E8" s="117"/>
      <c r="F8" s="31"/>
      <c r="G8" s="117"/>
      <c r="H8" s="117"/>
      <c r="I8" s="117"/>
      <c r="J8" s="117"/>
      <c r="K8" s="32"/>
      <c r="L8" s="9"/>
      <c r="M8" s="9"/>
      <c r="N8" s="9"/>
      <c r="O8" s="9"/>
    </row>
    <row r="9" spans="1:15" s="115" customFormat="1" ht="18" customHeight="1" x14ac:dyDescent="0.35">
      <c r="A9" s="19"/>
      <c r="B9" s="135" t="s">
        <v>538</v>
      </c>
      <c r="C9" s="347"/>
      <c r="D9" s="347"/>
      <c r="E9" s="117" t="s">
        <v>511</v>
      </c>
      <c r="F9" s="120"/>
      <c r="G9" s="329" t="s">
        <v>522</v>
      </c>
      <c r="H9" s="342">
        <f>ROUND(((F10-F9)/365)*30,0)</f>
        <v>0</v>
      </c>
      <c r="I9" s="329" t="s">
        <v>515</v>
      </c>
      <c r="J9" s="331"/>
      <c r="K9" s="32"/>
      <c r="L9" s="9"/>
      <c r="M9" s="9"/>
      <c r="N9" s="9"/>
      <c r="O9" s="9"/>
    </row>
    <row r="10" spans="1:15" s="115" customFormat="1" ht="18" customHeight="1" x14ac:dyDescent="0.35">
      <c r="A10" s="19"/>
      <c r="B10" s="135" t="s">
        <v>539</v>
      </c>
      <c r="C10" s="347"/>
      <c r="D10" s="347"/>
      <c r="E10" s="117" t="s">
        <v>512</v>
      </c>
      <c r="F10" s="120"/>
      <c r="G10" s="330"/>
      <c r="H10" s="343" t="e">
        <f>ROUND(((#REF!-#REF!)/365)*30,0)</f>
        <v>#REF!</v>
      </c>
      <c r="I10" s="330"/>
      <c r="J10" s="332"/>
      <c r="K10" s="32"/>
      <c r="L10" s="9"/>
      <c r="M10" s="9"/>
      <c r="N10" s="9"/>
      <c r="O10" s="9"/>
    </row>
    <row r="11" spans="1:15" s="115" customFormat="1" ht="8.15" customHeight="1" x14ac:dyDescent="0.35">
      <c r="A11" s="19"/>
      <c r="B11" s="20"/>
      <c r="C11" s="21"/>
      <c r="D11" s="21"/>
      <c r="E11" s="117"/>
      <c r="F11" s="31"/>
      <c r="G11" s="117"/>
      <c r="H11" s="117"/>
      <c r="I11" s="117"/>
      <c r="J11" s="117"/>
      <c r="K11" s="32"/>
      <c r="L11" s="9"/>
      <c r="M11" s="9"/>
      <c r="N11" s="9"/>
      <c r="O11" s="9"/>
    </row>
    <row r="12" spans="1:15" s="115" customFormat="1" ht="18" customHeight="1" x14ac:dyDescent="0.35">
      <c r="A12" s="19"/>
      <c r="B12" s="135" t="s">
        <v>538</v>
      </c>
      <c r="C12" s="347"/>
      <c r="D12" s="347"/>
      <c r="E12" s="117" t="s">
        <v>511</v>
      </c>
      <c r="F12" s="120"/>
      <c r="G12" s="329" t="s">
        <v>522</v>
      </c>
      <c r="H12" s="342">
        <f>ROUND(((F13-F12)/365)*30,0)</f>
        <v>0</v>
      </c>
      <c r="I12" s="329" t="s">
        <v>515</v>
      </c>
      <c r="J12" s="331"/>
      <c r="K12" s="32"/>
      <c r="L12" s="9"/>
      <c r="M12" s="9"/>
      <c r="N12" s="9"/>
      <c r="O12" s="9"/>
    </row>
    <row r="13" spans="1:15" s="115" customFormat="1" ht="18" customHeight="1" x14ac:dyDescent="0.35">
      <c r="A13" s="19"/>
      <c r="B13" s="135" t="s">
        <v>539</v>
      </c>
      <c r="C13" s="347"/>
      <c r="D13" s="347"/>
      <c r="E13" s="117" t="s">
        <v>512</v>
      </c>
      <c r="F13" s="120"/>
      <c r="G13" s="330"/>
      <c r="H13" s="343" t="e">
        <f>ROUND(((#REF!-#REF!)/365)*30,0)</f>
        <v>#REF!</v>
      </c>
      <c r="I13" s="330"/>
      <c r="J13" s="332"/>
      <c r="K13" s="32"/>
      <c r="L13" s="9"/>
      <c r="M13" s="9"/>
      <c r="N13" s="9"/>
      <c r="O13" s="9"/>
    </row>
    <row r="14" spans="1:15" s="115" customFormat="1" ht="8.15" customHeight="1" x14ac:dyDescent="0.35">
      <c r="A14" s="19"/>
      <c r="B14" s="20"/>
      <c r="C14" s="21"/>
      <c r="D14" s="21"/>
      <c r="E14" s="117"/>
      <c r="F14" s="31"/>
      <c r="G14" s="117"/>
      <c r="H14" s="117"/>
      <c r="I14" s="117"/>
      <c r="J14" s="117"/>
      <c r="K14" s="32"/>
      <c r="L14" s="9"/>
      <c r="M14" s="9"/>
      <c r="N14" s="9"/>
      <c r="O14" s="9"/>
    </row>
    <row r="15" spans="1:15" s="115" customFormat="1" ht="18" customHeight="1" x14ac:dyDescent="0.35">
      <c r="A15" s="19"/>
      <c r="B15" s="135" t="s">
        <v>538</v>
      </c>
      <c r="C15" s="345"/>
      <c r="D15" s="346"/>
      <c r="E15" s="117" t="s">
        <v>511</v>
      </c>
      <c r="F15" s="120"/>
      <c r="G15" s="329" t="s">
        <v>522</v>
      </c>
      <c r="H15" s="342">
        <f>ROUND(((F16-F15)/365)*30,0)</f>
        <v>0</v>
      </c>
      <c r="I15" s="329" t="s">
        <v>515</v>
      </c>
      <c r="J15" s="331"/>
      <c r="K15" s="32"/>
      <c r="L15" s="9"/>
      <c r="M15" s="9"/>
      <c r="N15" s="9"/>
      <c r="O15" s="9"/>
    </row>
    <row r="16" spans="1:15" s="115" customFormat="1" ht="18" customHeight="1" x14ac:dyDescent="0.35">
      <c r="A16" s="19"/>
      <c r="B16" s="135" t="s">
        <v>539</v>
      </c>
      <c r="C16" s="345"/>
      <c r="D16" s="346"/>
      <c r="E16" s="117" t="s">
        <v>512</v>
      </c>
      <c r="F16" s="120"/>
      <c r="G16" s="330"/>
      <c r="H16" s="343"/>
      <c r="I16" s="330"/>
      <c r="J16" s="332"/>
      <c r="K16" s="32"/>
      <c r="L16" s="9"/>
      <c r="M16" s="9"/>
      <c r="N16" s="9"/>
      <c r="O16" s="9"/>
    </row>
    <row r="17" spans="1:15" s="115" customFormat="1" ht="8.15" customHeight="1" x14ac:dyDescent="0.35">
      <c r="A17" s="19"/>
      <c r="B17" s="20"/>
      <c r="C17" s="21"/>
      <c r="D17" s="21"/>
      <c r="E17" s="117"/>
      <c r="F17" s="31"/>
      <c r="G17" s="117"/>
      <c r="H17" s="117"/>
      <c r="I17" s="117"/>
      <c r="J17" s="117"/>
      <c r="K17" s="32"/>
      <c r="L17" s="9"/>
      <c r="M17" s="9"/>
      <c r="N17" s="9"/>
      <c r="O17" s="9"/>
    </row>
    <row r="18" spans="1:15" s="115" customFormat="1" ht="18" customHeight="1" x14ac:dyDescent="0.35">
      <c r="A18" s="19"/>
      <c r="B18" s="135" t="s">
        <v>538</v>
      </c>
      <c r="C18" s="345"/>
      <c r="D18" s="346"/>
      <c r="E18" s="117" t="s">
        <v>511</v>
      </c>
      <c r="F18" s="120"/>
      <c r="G18" s="329" t="s">
        <v>522</v>
      </c>
      <c r="H18" s="342">
        <f>ROUND(((F19-F18)/365)*30,0)</f>
        <v>0</v>
      </c>
      <c r="I18" s="329" t="s">
        <v>515</v>
      </c>
      <c r="J18" s="331"/>
      <c r="K18" s="32"/>
      <c r="L18" s="9"/>
      <c r="M18" s="9"/>
      <c r="N18" s="9"/>
      <c r="O18" s="9"/>
    </row>
    <row r="19" spans="1:15" s="115" customFormat="1" ht="18" customHeight="1" x14ac:dyDescent="0.35">
      <c r="A19" s="19"/>
      <c r="B19" s="135" t="s">
        <v>539</v>
      </c>
      <c r="C19" s="345"/>
      <c r="D19" s="346"/>
      <c r="E19" s="117" t="s">
        <v>512</v>
      </c>
      <c r="F19" s="120"/>
      <c r="G19" s="330"/>
      <c r="H19" s="343"/>
      <c r="I19" s="330"/>
      <c r="J19" s="332"/>
      <c r="K19" s="32"/>
      <c r="L19" s="9"/>
      <c r="M19" s="9"/>
      <c r="N19" s="9"/>
      <c r="O19" s="9"/>
    </row>
    <row r="20" spans="1:15" s="115" customFormat="1" ht="10" customHeight="1" x14ac:dyDescent="0.35">
      <c r="A20" s="19"/>
      <c r="B20" s="20"/>
      <c r="C20" s="21"/>
      <c r="D20" s="21"/>
      <c r="E20" s="117"/>
      <c r="F20" s="31"/>
      <c r="G20" s="117"/>
      <c r="H20" s="117"/>
      <c r="I20" s="117"/>
      <c r="J20" s="117"/>
      <c r="K20" s="32"/>
      <c r="L20" s="9"/>
      <c r="M20" s="9"/>
      <c r="N20" s="9"/>
      <c r="O20" s="9"/>
    </row>
    <row r="21" spans="1:15" s="115" customFormat="1" ht="18" customHeight="1" x14ac:dyDescent="0.35">
      <c r="A21" s="19"/>
      <c r="B21" s="111"/>
      <c r="C21" s="114"/>
      <c r="D21" s="114"/>
      <c r="E21" s="117"/>
      <c r="F21" s="37"/>
      <c r="G21" s="39" t="s">
        <v>516</v>
      </c>
      <c r="H21" s="42">
        <f>SUM(H6+H9+H12+H15+H18)</f>
        <v>0</v>
      </c>
      <c r="I21" s="117"/>
      <c r="J21" s="38"/>
      <c r="K21" s="32"/>
      <c r="L21" s="9"/>
      <c r="M21" s="9"/>
      <c r="N21" s="9"/>
      <c r="O21" s="9"/>
    </row>
    <row r="22" spans="1:15" s="115" customFormat="1" ht="10" customHeight="1" x14ac:dyDescent="0.35">
      <c r="A22" s="24"/>
      <c r="B22" s="33"/>
      <c r="C22" s="33"/>
      <c r="D22" s="33"/>
      <c r="E22" s="34"/>
      <c r="F22" s="35"/>
      <c r="G22" s="34"/>
      <c r="H22" s="34"/>
      <c r="I22" s="34"/>
      <c r="J22" s="34"/>
      <c r="K22" s="36"/>
      <c r="L22" s="9"/>
      <c r="M22" s="9"/>
      <c r="N22" s="9"/>
      <c r="O22" s="9"/>
    </row>
    <row r="23" spans="1:15" s="115" customFormat="1" ht="10" customHeight="1" x14ac:dyDescent="0.35">
      <c r="A23" s="9"/>
      <c r="B23" s="9"/>
      <c r="C23" s="9"/>
      <c r="D23" s="9"/>
      <c r="E23" s="27"/>
      <c r="G23" s="27"/>
      <c r="H23" s="27"/>
      <c r="I23" s="27"/>
      <c r="J23" s="27"/>
      <c r="K23" s="9"/>
      <c r="L23" s="9"/>
      <c r="M23" s="9"/>
      <c r="N23" s="9"/>
      <c r="O23" s="9"/>
    </row>
  </sheetData>
  <sheetProtection algorithmName="SHA-512" hashValue="zfSubvXSWOqUX1YXuadE2C3C61H7br1GszwqK79xzVBaHayYuasxPOCF+gH2diw9JlGxWwbHbMVS7oyXQRDVFQ==" saltValue="EiImpCSUQFvSASuNROxvbA==" spinCount="100000" sheet="1" objects="1" scenarios="1"/>
  <mergeCells count="32">
    <mergeCell ref="J6:J7"/>
    <mergeCell ref="I9:I10"/>
    <mergeCell ref="I18:I19"/>
    <mergeCell ref="J18:J19"/>
    <mergeCell ref="C19:D19"/>
    <mergeCell ref="C12:D12"/>
    <mergeCell ref="C13:D13"/>
    <mergeCell ref="G18:G19"/>
    <mergeCell ref="H18:H19"/>
    <mergeCell ref="C18:D18"/>
    <mergeCell ref="H15:H16"/>
    <mergeCell ref="C16:D16"/>
    <mergeCell ref="G12:G13"/>
    <mergeCell ref="H12:H13"/>
    <mergeCell ref="I12:I13"/>
    <mergeCell ref="J12:J13"/>
    <mergeCell ref="B2:J2"/>
    <mergeCell ref="J15:J16"/>
    <mergeCell ref="I15:I16"/>
    <mergeCell ref="G15:G16"/>
    <mergeCell ref="C15:D15"/>
    <mergeCell ref="G9:G10"/>
    <mergeCell ref="H9:H10"/>
    <mergeCell ref="J9:J10"/>
    <mergeCell ref="C6:D6"/>
    <mergeCell ref="C7:D7"/>
    <mergeCell ref="C9:D9"/>
    <mergeCell ref="C10:D10"/>
    <mergeCell ref="B4:J4"/>
    <mergeCell ref="G6:G7"/>
    <mergeCell ref="H6:H7"/>
    <mergeCell ref="I6:I7"/>
  </mergeCells>
  <printOptions horizontalCentered="1"/>
  <pageMargins left="0.39370078740157483" right="0.39370078740157483" top="1.5748031496062993" bottom="0.59055118110236227" header="0.39370078740157483" footer="0.31496062992125984"/>
  <pageSetup paperSize="9" scale="89" fitToHeight="0" orientation="landscape" horizontalDpi="300" verticalDpi="300" r:id="rId1"/>
  <headerFooter>
    <oddHeader>&amp;L&amp;"Verdana,Standard"&amp;9&amp;G&amp;C&amp;"Verdana,Fett"&amp;12
IPMA Level D
Demande de recertification
Postes de direction au sein d'associations professionnelles&amp;R&amp;G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1">
        <x14:dataValidation type="date" allowBlank="1" showInputMessage="1" showErrorMessage="1" error="Datum liegt ausserhalb der Rezertifizierungsperiode!" xr:uid="{912E2431-C2B4-486A-944D-82AD48A8C327}">
          <x14:formula1>
            <xm:f>Pers!$D$17</xm:f>
          </x14:formula1>
          <x14:formula2>
            <xm:f>Pers!$D$18</xm:f>
          </x14:formula2>
          <xm:sqref>F6:F7 F9:F10 F12:F13 F15:F16 F18:F19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32"/>
  <sheetViews>
    <sheetView showGridLines="0" zoomScaleNormal="100" workbookViewId="0"/>
  </sheetViews>
  <sheetFormatPr baseColWidth="10" defaultColWidth="11.453125" defaultRowHeight="11.5" x14ac:dyDescent="0.35"/>
  <cols>
    <col min="1" max="1" width="1.7265625" style="9" customWidth="1"/>
    <col min="2" max="2" width="30.7265625" style="9" customWidth="1"/>
    <col min="3" max="3" width="60.7265625" style="9" customWidth="1"/>
    <col min="4" max="4" width="6.7265625" style="27" customWidth="1"/>
    <col min="5" max="5" width="15.7265625" style="115" customWidth="1"/>
    <col min="6" max="6" width="10.7265625" style="27" customWidth="1"/>
    <col min="7" max="7" width="7.7265625" style="27" customWidth="1"/>
    <col min="8" max="8" width="10.7265625" style="27" customWidth="1"/>
    <col min="9" max="9" width="7.7265625" style="27" customWidth="1"/>
    <col min="10" max="10" width="1.7265625" style="9" customWidth="1"/>
    <col min="11" max="16384" width="11.453125" style="9"/>
  </cols>
  <sheetData>
    <row r="1" spans="1:14" s="115" customFormat="1" ht="10" customHeight="1" x14ac:dyDescent="0.35">
      <c r="A1" s="16"/>
      <c r="B1" s="17"/>
      <c r="C1" s="17"/>
      <c r="D1" s="28"/>
      <c r="E1" s="29"/>
      <c r="F1" s="28"/>
      <c r="G1" s="28"/>
      <c r="H1" s="28"/>
      <c r="I1" s="28"/>
      <c r="J1" s="30"/>
      <c r="K1" s="9"/>
      <c r="L1" s="9"/>
      <c r="M1" s="9"/>
      <c r="N1" s="9"/>
    </row>
    <row r="2" spans="1:14" s="115" customFormat="1" ht="18" customHeight="1" x14ac:dyDescent="0.35">
      <c r="A2" s="19"/>
      <c r="B2" s="20" t="s">
        <v>482</v>
      </c>
      <c r="C2" s="21"/>
      <c r="D2" s="117"/>
      <c r="E2" s="31"/>
      <c r="F2" s="117"/>
      <c r="G2" s="117"/>
      <c r="H2" s="117"/>
      <c r="I2" s="117"/>
      <c r="J2" s="32"/>
      <c r="K2" s="9"/>
      <c r="L2" s="9"/>
      <c r="M2" s="9"/>
      <c r="N2" s="9"/>
    </row>
    <row r="3" spans="1:14" s="115" customFormat="1" ht="10" customHeight="1" x14ac:dyDescent="0.35">
      <c r="A3" s="19"/>
      <c r="B3" s="20"/>
      <c r="C3" s="21"/>
      <c r="D3" s="117"/>
      <c r="E3" s="31"/>
      <c r="F3" s="117"/>
      <c r="G3" s="117"/>
      <c r="H3" s="117"/>
      <c r="I3" s="117"/>
      <c r="J3" s="32"/>
      <c r="K3" s="9"/>
      <c r="L3" s="9"/>
      <c r="M3" s="9"/>
      <c r="N3" s="9"/>
    </row>
    <row r="4" spans="1:14" s="115" customFormat="1" ht="28" customHeight="1" x14ac:dyDescent="0.35">
      <c r="A4" s="40"/>
      <c r="B4" s="302" t="s">
        <v>540</v>
      </c>
      <c r="C4" s="302"/>
      <c r="D4" s="302"/>
      <c r="E4" s="302"/>
      <c r="F4" s="302"/>
      <c r="G4" s="302"/>
      <c r="H4" s="302"/>
      <c r="I4" s="302"/>
      <c r="J4" s="32"/>
      <c r="K4" s="9"/>
      <c r="L4" s="9"/>
      <c r="M4" s="9"/>
      <c r="N4" s="9"/>
    </row>
    <row r="5" spans="1:14" s="115" customFormat="1" ht="12" customHeight="1" x14ac:dyDescent="0.35">
      <c r="A5" s="19"/>
      <c r="B5" s="20"/>
      <c r="C5" s="21"/>
      <c r="D5" s="117"/>
      <c r="E5" s="119" t="s">
        <v>513</v>
      </c>
      <c r="F5" s="117"/>
      <c r="G5" s="117"/>
      <c r="H5" s="117"/>
      <c r="I5" s="117"/>
      <c r="J5" s="32"/>
      <c r="K5" s="9"/>
      <c r="L5" s="9"/>
      <c r="M5" s="9"/>
      <c r="N5" s="9"/>
    </row>
    <row r="6" spans="1:14" s="115" customFormat="1" ht="18" customHeight="1" x14ac:dyDescent="0.35">
      <c r="A6" s="19"/>
      <c r="B6" s="111" t="s">
        <v>541</v>
      </c>
      <c r="C6" s="226"/>
      <c r="D6" s="117" t="s">
        <v>511</v>
      </c>
      <c r="E6" s="120"/>
      <c r="F6" s="329" t="s">
        <v>522</v>
      </c>
      <c r="G6" s="331"/>
      <c r="H6" s="329" t="s">
        <v>515</v>
      </c>
      <c r="I6" s="331"/>
      <c r="J6" s="32"/>
      <c r="K6" s="9"/>
      <c r="L6" s="9"/>
      <c r="M6" s="9"/>
      <c r="N6" s="9"/>
    </row>
    <row r="7" spans="1:14" s="115" customFormat="1" ht="18" customHeight="1" x14ac:dyDescent="0.35">
      <c r="A7" s="19"/>
      <c r="B7" s="111" t="s">
        <v>521</v>
      </c>
      <c r="C7" s="226"/>
      <c r="D7" s="117" t="s">
        <v>512</v>
      </c>
      <c r="E7" s="120"/>
      <c r="F7" s="330"/>
      <c r="G7" s="332"/>
      <c r="H7" s="330"/>
      <c r="I7" s="332"/>
      <c r="J7" s="32"/>
      <c r="K7" s="9"/>
      <c r="L7" s="9"/>
      <c r="M7" s="9"/>
      <c r="N7" s="9"/>
    </row>
    <row r="8" spans="1:14" s="115" customFormat="1" ht="10" customHeight="1" x14ac:dyDescent="0.35">
      <c r="A8" s="19"/>
      <c r="B8" s="20"/>
      <c r="C8" s="21"/>
      <c r="D8" s="117"/>
      <c r="E8" s="31"/>
      <c r="F8" s="117"/>
      <c r="G8" s="117"/>
      <c r="H8" s="117"/>
      <c r="I8" s="117"/>
      <c r="J8" s="32"/>
      <c r="K8" s="9"/>
      <c r="L8" s="9"/>
      <c r="M8" s="9"/>
      <c r="N8" s="9"/>
    </row>
    <row r="9" spans="1:14" s="115" customFormat="1" ht="18" customHeight="1" x14ac:dyDescent="0.35">
      <c r="A9" s="19"/>
      <c r="B9" s="111" t="s">
        <v>541</v>
      </c>
      <c r="C9" s="226"/>
      <c r="D9" s="117" t="s">
        <v>511</v>
      </c>
      <c r="E9" s="120"/>
      <c r="F9" s="329" t="s">
        <v>522</v>
      </c>
      <c r="G9" s="331"/>
      <c r="H9" s="329" t="s">
        <v>515</v>
      </c>
      <c r="I9" s="331"/>
      <c r="J9" s="32"/>
      <c r="K9" s="9"/>
      <c r="L9" s="9"/>
      <c r="M9" s="9"/>
      <c r="N9" s="9"/>
    </row>
    <row r="10" spans="1:14" s="115" customFormat="1" ht="18" customHeight="1" x14ac:dyDescent="0.35">
      <c r="A10" s="19"/>
      <c r="B10" s="111" t="s">
        <v>521</v>
      </c>
      <c r="C10" s="226"/>
      <c r="D10" s="117" t="s">
        <v>512</v>
      </c>
      <c r="E10" s="120"/>
      <c r="F10" s="330"/>
      <c r="G10" s="332"/>
      <c r="H10" s="330"/>
      <c r="I10" s="332"/>
      <c r="J10" s="32"/>
      <c r="K10" s="9"/>
      <c r="L10" s="9"/>
      <c r="M10" s="9"/>
      <c r="N10" s="9"/>
    </row>
    <row r="11" spans="1:14" s="115" customFormat="1" ht="10" customHeight="1" x14ac:dyDescent="0.35">
      <c r="A11" s="19"/>
      <c r="B11" s="20"/>
      <c r="C11" s="21"/>
      <c r="D11" s="117"/>
      <c r="E11" s="31"/>
      <c r="F11" s="117"/>
      <c r="G11" s="117"/>
      <c r="H11" s="117"/>
      <c r="I11" s="117"/>
      <c r="J11" s="32"/>
      <c r="K11" s="9"/>
      <c r="L11" s="9"/>
      <c r="M11" s="9"/>
      <c r="N11" s="9"/>
    </row>
    <row r="12" spans="1:14" s="115" customFormat="1" ht="18" customHeight="1" x14ac:dyDescent="0.35">
      <c r="A12" s="19"/>
      <c r="B12" s="111" t="s">
        <v>541</v>
      </c>
      <c r="C12" s="226"/>
      <c r="D12" s="117" t="s">
        <v>511</v>
      </c>
      <c r="E12" s="120"/>
      <c r="F12" s="329" t="s">
        <v>522</v>
      </c>
      <c r="G12" s="331"/>
      <c r="H12" s="329" t="s">
        <v>515</v>
      </c>
      <c r="I12" s="331"/>
      <c r="J12" s="32"/>
      <c r="K12" s="9"/>
      <c r="L12" s="9"/>
      <c r="M12" s="9"/>
      <c r="N12" s="9"/>
    </row>
    <row r="13" spans="1:14" s="115" customFormat="1" ht="18" customHeight="1" x14ac:dyDescent="0.35">
      <c r="A13" s="19"/>
      <c r="B13" s="111" t="s">
        <v>521</v>
      </c>
      <c r="C13" s="226"/>
      <c r="D13" s="117" t="s">
        <v>512</v>
      </c>
      <c r="E13" s="120"/>
      <c r="F13" s="330"/>
      <c r="G13" s="332"/>
      <c r="H13" s="330"/>
      <c r="I13" s="332"/>
      <c r="J13" s="32"/>
      <c r="K13" s="9"/>
      <c r="L13" s="9"/>
      <c r="M13" s="9"/>
      <c r="N13" s="9"/>
    </row>
    <row r="14" spans="1:14" s="115" customFormat="1" ht="10" customHeight="1" x14ac:dyDescent="0.35">
      <c r="A14" s="19"/>
      <c r="B14" s="20"/>
      <c r="C14" s="21"/>
      <c r="D14" s="117"/>
      <c r="E14" s="31"/>
      <c r="F14" s="117"/>
      <c r="G14" s="117"/>
      <c r="H14" s="117"/>
      <c r="I14" s="117"/>
      <c r="J14" s="32"/>
      <c r="K14" s="9"/>
      <c r="L14" s="9"/>
      <c r="M14" s="9"/>
      <c r="N14" s="9"/>
    </row>
    <row r="15" spans="1:14" s="115" customFormat="1" ht="18" customHeight="1" x14ac:dyDescent="0.35">
      <c r="A15" s="19"/>
      <c r="B15" s="111" t="s">
        <v>541</v>
      </c>
      <c r="C15" s="226"/>
      <c r="D15" s="117" t="s">
        <v>511</v>
      </c>
      <c r="E15" s="120"/>
      <c r="F15" s="329" t="s">
        <v>522</v>
      </c>
      <c r="G15" s="331"/>
      <c r="H15" s="329" t="s">
        <v>515</v>
      </c>
      <c r="I15" s="331"/>
      <c r="J15" s="32"/>
      <c r="K15" s="9"/>
      <c r="L15" s="9"/>
      <c r="M15" s="9"/>
      <c r="N15" s="9"/>
    </row>
    <row r="16" spans="1:14" s="115" customFormat="1" ht="18" customHeight="1" x14ac:dyDescent="0.35">
      <c r="A16" s="19"/>
      <c r="B16" s="111" t="s">
        <v>521</v>
      </c>
      <c r="C16" s="226"/>
      <c r="D16" s="117" t="s">
        <v>512</v>
      </c>
      <c r="E16" s="120"/>
      <c r="F16" s="330"/>
      <c r="G16" s="332"/>
      <c r="H16" s="330"/>
      <c r="I16" s="332"/>
      <c r="J16" s="32"/>
      <c r="K16" s="9"/>
      <c r="L16" s="9"/>
      <c r="M16" s="9"/>
      <c r="N16" s="9"/>
    </row>
    <row r="17" spans="1:14" s="115" customFormat="1" ht="10" customHeight="1" x14ac:dyDescent="0.35">
      <c r="A17" s="19"/>
      <c r="B17" s="20"/>
      <c r="C17" s="21"/>
      <c r="D17" s="117"/>
      <c r="E17" s="31"/>
      <c r="F17" s="117"/>
      <c r="G17" s="117"/>
      <c r="H17" s="117"/>
      <c r="I17" s="117"/>
      <c r="J17" s="32"/>
      <c r="K17" s="9"/>
      <c r="L17" s="9"/>
      <c r="M17" s="9"/>
      <c r="N17" s="9"/>
    </row>
    <row r="18" spans="1:14" s="115" customFormat="1" ht="18" customHeight="1" x14ac:dyDescent="0.35">
      <c r="A18" s="19"/>
      <c r="B18" s="111" t="s">
        <v>541</v>
      </c>
      <c r="C18" s="226"/>
      <c r="D18" s="117" t="s">
        <v>511</v>
      </c>
      <c r="E18" s="120"/>
      <c r="F18" s="329" t="s">
        <v>522</v>
      </c>
      <c r="G18" s="331"/>
      <c r="H18" s="329" t="s">
        <v>515</v>
      </c>
      <c r="I18" s="331"/>
      <c r="J18" s="32"/>
      <c r="K18" s="9"/>
      <c r="L18" s="9"/>
      <c r="M18" s="9"/>
      <c r="N18" s="9"/>
    </row>
    <row r="19" spans="1:14" s="115" customFormat="1" ht="18" customHeight="1" x14ac:dyDescent="0.35">
      <c r="A19" s="19"/>
      <c r="B19" s="111" t="s">
        <v>521</v>
      </c>
      <c r="C19" s="226"/>
      <c r="D19" s="117" t="s">
        <v>512</v>
      </c>
      <c r="E19" s="120"/>
      <c r="F19" s="330"/>
      <c r="G19" s="332"/>
      <c r="H19" s="330"/>
      <c r="I19" s="332"/>
      <c r="J19" s="32"/>
      <c r="K19" s="9"/>
      <c r="L19" s="9"/>
      <c r="M19" s="9"/>
      <c r="N19" s="9"/>
    </row>
    <row r="20" spans="1:14" s="115" customFormat="1" ht="10" customHeight="1" x14ac:dyDescent="0.35">
      <c r="A20" s="19"/>
      <c r="B20" s="20"/>
      <c r="C20" s="21"/>
      <c r="D20" s="117"/>
      <c r="E20" s="31"/>
      <c r="F20" s="117"/>
      <c r="G20" s="117"/>
      <c r="H20" s="117"/>
      <c r="I20" s="117"/>
      <c r="J20" s="32"/>
      <c r="K20" s="9"/>
      <c r="L20" s="9"/>
      <c r="M20" s="9"/>
      <c r="N20" s="9"/>
    </row>
    <row r="21" spans="1:14" s="115" customFormat="1" ht="18" customHeight="1" x14ac:dyDescent="0.35">
      <c r="A21" s="19"/>
      <c r="B21" s="111" t="s">
        <v>541</v>
      </c>
      <c r="C21" s="226"/>
      <c r="D21" s="117" t="s">
        <v>511</v>
      </c>
      <c r="E21" s="120"/>
      <c r="F21" s="329" t="s">
        <v>522</v>
      </c>
      <c r="G21" s="331"/>
      <c r="H21" s="329" t="s">
        <v>515</v>
      </c>
      <c r="I21" s="331"/>
      <c r="J21" s="32"/>
      <c r="K21" s="9"/>
      <c r="L21" s="9"/>
      <c r="M21" s="9"/>
      <c r="N21" s="9"/>
    </row>
    <row r="22" spans="1:14" s="115" customFormat="1" ht="18" customHeight="1" x14ac:dyDescent="0.35">
      <c r="A22" s="19"/>
      <c r="B22" s="111" t="s">
        <v>521</v>
      </c>
      <c r="C22" s="226"/>
      <c r="D22" s="117" t="s">
        <v>512</v>
      </c>
      <c r="E22" s="120"/>
      <c r="F22" s="330"/>
      <c r="G22" s="332"/>
      <c r="H22" s="330"/>
      <c r="I22" s="332"/>
      <c r="J22" s="32"/>
      <c r="K22" s="9"/>
      <c r="L22" s="9"/>
      <c r="M22" s="9"/>
      <c r="N22" s="9"/>
    </row>
    <row r="23" spans="1:14" s="115" customFormat="1" ht="10" customHeight="1" x14ac:dyDescent="0.35">
      <c r="A23" s="19"/>
      <c r="B23" s="20"/>
      <c r="C23" s="21"/>
      <c r="D23" s="117"/>
      <c r="E23" s="31"/>
      <c r="F23" s="117"/>
      <c r="G23" s="117"/>
      <c r="H23" s="117"/>
      <c r="I23" s="117"/>
      <c r="J23" s="32"/>
      <c r="K23" s="9"/>
      <c r="L23" s="9"/>
      <c r="M23" s="9"/>
      <c r="N23" s="9"/>
    </row>
    <row r="24" spans="1:14" s="115" customFormat="1" ht="18" customHeight="1" x14ac:dyDescent="0.35">
      <c r="A24" s="19"/>
      <c r="B24" s="111" t="s">
        <v>541</v>
      </c>
      <c r="C24" s="226"/>
      <c r="D24" s="117" t="s">
        <v>511</v>
      </c>
      <c r="E24" s="120"/>
      <c r="F24" s="329" t="s">
        <v>522</v>
      </c>
      <c r="G24" s="331"/>
      <c r="H24" s="329" t="s">
        <v>515</v>
      </c>
      <c r="I24" s="331"/>
      <c r="J24" s="32"/>
      <c r="K24" s="9"/>
      <c r="L24" s="9"/>
      <c r="M24" s="9"/>
      <c r="N24" s="9"/>
    </row>
    <row r="25" spans="1:14" s="115" customFormat="1" ht="18" customHeight="1" x14ac:dyDescent="0.35">
      <c r="A25" s="19"/>
      <c r="B25" s="111" t="s">
        <v>521</v>
      </c>
      <c r="C25" s="226"/>
      <c r="D25" s="117" t="s">
        <v>512</v>
      </c>
      <c r="E25" s="120"/>
      <c r="F25" s="330"/>
      <c r="G25" s="332"/>
      <c r="H25" s="330"/>
      <c r="I25" s="332"/>
      <c r="J25" s="32"/>
      <c r="K25" s="9"/>
      <c r="L25" s="9"/>
      <c r="M25" s="9"/>
      <c r="N25" s="9"/>
    </row>
    <row r="26" spans="1:14" s="115" customFormat="1" ht="10" customHeight="1" x14ac:dyDescent="0.35">
      <c r="A26" s="19"/>
      <c r="B26" s="20"/>
      <c r="C26" s="21"/>
      <c r="D26" s="117"/>
      <c r="E26" s="31"/>
      <c r="F26" s="117"/>
      <c r="G26" s="117"/>
      <c r="H26" s="117"/>
      <c r="I26" s="117"/>
      <c r="J26" s="32"/>
      <c r="K26" s="9"/>
      <c r="L26" s="9"/>
      <c r="M26" s="9"/>
      <c r="N26" s="9"/>
    </row>
    <row r="27" spans="1:14" s="115" customFormat="1" ht="18" customHeight="1" x14ac:dyDescent="0.35">
      <c r="A27" s="19"/>
      <c r="B27" s="111" t="s">
        <v>541</v>
      </c>
      <c r="C27" s="226"/>
      <c r="D27" s="117" t="s">
        <v>511</v>
      </c>
      <c r="E27" s="120"/>
      <c r="F27" s="329" t="s">
        <v>522</v>
      </c>
      <c r="G27" s="331"/>
      <c r="H27" s="329" t="s">
        <v>515</v>
      </c>
      <c r="I27" s="331"/>
      <c r="J27" s="32"/>
      <c r="K27" s="9"/>
      <c r="L27" s="9"/>
      <c r="M27" s="9"/>
      <c r="N27" s="9"/>
    </row>
    <row r="28" spans="1:14" s="115" customFormat="1" ht="18" customHeight="1" x14ac:dyDescent="0.35">
      <c r="A28" s="19"/>
      <c r="B28" s="111" t="s">
        <v>521</v>
      </c>
      <c r="C28" s="226"/>
      <c r="D28" s="117" t="s">
        <v>512</v>
      </c>
      <c r="E28" s="120"/>
      <c r="F28" s="330"/>
      <c r="G28" s="332"/>
      <c r="H28" s="330"/>
      <c r="I28" s="332"/>
      <c r="J28" s="32"/>
      <c r="K28" s="9"/>
      <c r="L28" s="9"/>
      <c r="M28" s="9"/>
      <c r="N28" s="9"/>
    </row>
    <row r="29" spans="1:14" s="115" customFormat="1" ht="10" customHeight="1" x14ac:dyDescent="0.35">
      <c r="A29" s="19"/>
      <c r="B29" s="20"/>
      <c r="C29" s="21"/>
      <c r="D29" s="117"/>
      <c r="E29" s="31"/>
      <c r="F29" s="117"/>
      <c r="G29" s="117"/>
      <c r="H29" s="117"/>
      <c r="I29" s="117"/>
      <c r="J29" s="32"/>
      <c r="K29" s="9"/>
      <c r="L29" s="9"/>
      <c r="M29" s="9"/>
      <c r="N29" s="9"/>
    </row>
    <row r="30" spans="1:14" s="115" customFormat="1" ht="18" customHeight="1" x14ac:dyDescent="0.35">
      <c r="A30" s="19"/>
      <c r="B30" s="111"/>
      <c r="C30" s="114"/>
      <c r="D30" s="117"/>
      <c r="E30" s="37"/>
      <c r="F30" s="39" t="s">
        <v>516</v>
      </c>
      <c r="G30" s="42">
        <f>SUM(G6+G9+G12+G15+G18+G21+G24+G27)</f>
        <v>0</v>
      </c>
      <c r="H30" s="117"/>
      <c r="I30" s="38"/>
      <c r="J30" s="32"/>
      <c r="K30" s="9"/>
      <c r="L30" s="9"/>
      <c r="M30" s="9"/>
      <c r="N30" s="9"/>
    </row>
    <row r="31" spans="1:14" s="115" customFormat="1" ht="10" customHeight="1" x14ac:dyDescent="0.35">
      <c r="A31" s="24"/>
      <c r="B31" s="33"/>
      <c r="C31" s="33"/>
      <c r="D31" s="34"/>
      <c r="E31" s="35"/>
      <c r="F31" s="34"/>
      <c r="G31" s="34"/>
      <c r="H31" s="34"/>
      <c r="I31" s="34"/>
      <c r="J31" s="36"/>
      <c r="K31" s="9"/>
      <c r="L31" s="9"/>
      <c r="M31" s="9"/>
      <c r="N31" s="9"/>
    </row>
    <row r="32" spans="1:14" s="115" customFormat="1" ht="10" customHeight="1" x14ac:dyDescent="0.35">
      <c r="A32" s="9"/>
      <c r="B32" s="9"/>
      <c r="C32" s="9"/>
      <c r="D32" s="27"/>
      <c r="F32" s="27"/>
      <c r="G32" s="27"/>
      <c r="H32" s="27"/>
      <c r="I32" s="27"/>
      <c r="J32" s="9"/>
      <c r="K32" s="9"/>
      <c r="L32" s="9"/>
      <c r="M32" s="9"/>
      <c r="N32" s="9"/>
    </row>
  </sheetData>
  <sheetProtection algorithmName="SHA-512" hashValue="K+p3vU8bLLnSQOO8BVSAGESx+stTtNvbZ+glMfZvgm+zj6Hlng1IanHAQYAyYd9A1XcCbmOqnFwnZMCUM7M0VA==" saltValue="JGdqDd+Id3/qJ+BLtmOyBA==" spinCount="100000" sheet="1" objects="1" scenarios="1"/>
  <mergeCells count="33">
    <mergeCell ref="F24:F25"/>
    <mergeCell ref="G24:G25"/>
    <mergeCell ref="H24:H25"/>
    <mergeCell ref="I24:I25"/>
    <mergeCell ref="F27:F28"/>
    <mergeCell ref="G27:G28"/>
    <mergeCell ref="H27:H28"/>
    <mergeCell ref="I27:I28"/>
    <mergeCell ref="F18:F19"/>
    <mergeCell ref="G18:G19"/>
    <mergeCell ref="H18:H19"/>
    <mergeCell ref="I18:I19"/>
    <mergeCell ref="F21:F22"/>
    <mergeCell ref="G21:G22"/>
    <mergeCell ref="H21:H22"/>
    <mergeCell ref="I21:I22"/>
    <mergeCell ref="F12:F13"/>
    <mergeCell ref="G12:G13"/>
    <mergeCell ref="H12:H13"/>
    <mergeCell ref="I12:I13"/>
    <mergeCell ref="F15:F16"/>
    <mergeCell ref="G15:G16"/>
    <mergeCell ref="H15:H16"/>
    <mergeCell ref="I15:I16"/>
    <mergeCell ref="F9:F10"/>
    <mergeCell ref="G9:G10"/>
    <mergeCell ref="H9:H10"/>
    <mergeCell ref="I9:I10"/>
    <mergeCell ref="B4:I4"/>
    <mergeCell ref="F6:F7"/>
    <mergeCell ref="G6:G7"/>
    <mergeCell ref="H6:H7"/>
    <mergeCell ref="I6:I7"/>
  </mergeCells>
  <printOptions horizontalCentered="1"/>
  <pageMargins left="0.39370078740157483" right="0.39370078740157483" top="1.5748031496062993" bottom="0.59055118110236227" header="0.39370078740157483" footer="0.31496062992125984"/>
  <pageSetup paperSize="9" scale="90" fitToHeight="0" orientation="landscape" horizontalDpi="300" verticalDpi="300" r:id="rId1"/>
  <headerFooter>
    <oddHeader>&amp;L&amp;"Verdana,Standard"&amp;9&amp;G&amp;C&amp;"Verdana,Fett"&amp;12
IPMA Level D
Demande de recertification
Autres activités professionnelles&amp;R&amp;G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1">
        <x14:dataValidation type="date" allowBlank="1" showInputMessage="1" showErrorMessage="1" error="Datum liegt ausserhalb der Rezertifizierungsperiode!" xr:uid="{C6D8D392-C303-487D-9F5C-73906AF7661C}">
          <x14:formula1>
            <xm:f>Pers!$D$17</xm:f>
          </x14:formula1>
          <x14:formula2>
            <xm:f>Pers!$D$18</xm:f>
          </x14:formula2>
          <xm:sqref>E6:E7 E9:E10 E12:E13 E15:E16 E18:E19 E21:E22 E24:E25 E27:E28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pageSetUpPr fitToPage="1"/>
  </sheetPr>
  <dimension ref="A1:V799"/>
  <sheetViews>
    <sheetView showGridLines="0" zoomScaleNormal="100" workbookViewId="0"/>
  </sheetViews>
  <sheetFormatPr baseColWidth="10" defaultColWidth="11.453125" defaultRowHeight="11.5" x14ac:dyDescent="0.35"/>
  <cols>
    <col min="1" max="1" width="1.7265625" style="9" customWidth="1"/>
    <col min="2" max="2" width="29.7265625" style="9" customWidth="1"/>
    <col min="3" max="3" width="5.7265625" style="9" customWidth="1"/>
    <col min="4" max="4" width="12.7265625" style="9" customWidth="1"/>
    <col min="5" max="5" width="5.7265625" style="9" customWidth="1"/>
    <col min="6" max="6" width="12.7265625" style="9" customWidth="1"/>
    <col min="7" max="7" width="2.7265625" style="9" customWidth="1"/>
    <col min="8" max="8" width="10.7265625" style="9" customWidth="1"/>
    <col min="9" max="9" width="2.7265625" style="9" customWidth="1"/>
    <col min="10" max="10" width="13.7265625" style="9" customWidth="1"/>
    <col min="11" max="11" width="1.7265625" style="115" customWidth="1"/>
    <col min="12" max="14" width="12.7265625" style="48" customWidth="1"/>
    <col min="15" max="15" width="12.7265625" style="115" customWidth="1"/>
    <col min="16" max="17" width="11.453125" style="9"/>
    <col min="18" max="18" width="27" style="9" bestFit="1" customWidth="1"/>
    <col min="19" max="16384" width="11.453125" style="9"/>
  </cols>
  <sheetData>
    <row r="1" spans="1:22" ht="10" customHeight="1" x14ac:dyDescent="0.35">
      <c r="A1" s="16"/>
      <c r="B1" s="17"/>
      <c r="C1" s="17"/>
      <c r="D1" s="17"/>
      <c r="E1" s="17"/>
      <c r="F1" s="17"/>
      <c r="G1" s="17"/>
      <c r="H1" s="17"/>
      <c r="I1" s="17"/>
      <c r="J1" s="17"/>
      <c r="K1" s="18"/>
      <c r="L1" s="159"/>
      <c r="M1" s="159"/>
      <c r="N1" s="159"/>
      <c r="O1" s="159"/>
    </row>
    <row r="2" spans="1:22" ht="18" customHeight="1" x14ac:dyDescent="0.35">
      <c r="A2" s="19"/>
      <c r="B2" s="348" t="s">
        <v>542</v>
      </c>
      <c r="C2" s="348"/>
      <c r="D2" s="348"/>
      <c r="E2" s="348"/>
      <c r="F2" s="348"/>
      <c r="G2" s="348"/>
      <c r="H2" s="348"/>
      <c r="I2" s="348"/>
      <c r="J2" s="348"/>
      <c r="K2" s="22"/>
    </row>
    <row r="3" spans="1:22" ht="10" customHeight="1" x14ac:dyDescent="0.35">
      <c r="A3" s="19"/>
      <c r="B3" s="21"/>
      <c r="C3" s="21"/>
      <c r="D3" s="21"/>
      <c r="E3" s="21"/>
      <c r="F3" s="21"/>
      <c r="G3" s="21"/>
      <c r="H3" s="21"/>
      <c r="I3" s="21"/>
      <c r="J3" s="31"/>
      <c r="K3" s="22"/>
    </row>
    <row r="4" spans="1:22" ht="18" customHeight="1" x14ac:dyDescent="0.35">
      <c r="A4" s="19"/>
      <c r="B4" s="350" t="s">
        <v>543</v>
      </c>
      <c r="C4" s="350"/>
      <c r="D4" s="350"/>
      <c r="E4" s="350"/>
      <c r="F4" s="350"/>
      <c r="G4" s="350"/>
      <c r="H4" s="350"/>
      <c r="I4" s="350"/>
      <c r="J4" s="350"/>
      <c r="K4" s="22"/>
      <c r="O4" s="145"/>
    </row>
    <row r="5" spans="1:22" ht="10" customHeight="1" x14ac:dyDescent="0.35">
      <c r="A5" s="19"/>
      <c r="B5" s="21"/>
      <c r="C5" s="21"/>
      <c r="D5" s="21"/>
      <c r="E5" s="21"/>
      <c r="F5" s="21"/>
      <c r="G5" s="21"/>
      <c r="H5" s="21"/>
      <c r="I5" s="21"/>
      <c r="J5" s="31"/>
      <c r="K5" s="22"/>
      <c r="O5" s="145"/>
    </row>
    <row r="6" spans="1:22" ht="18" customHeight="1" x14ac:dyDescent="0.35">
      <c r="A6" s="19"/>
      <c r="B6" s="21"/>
      <c r="C6" s="21"/>
      <c r="D6" s="21"/>
      <c r="E6" s="21"/>
      <c r="F6" s="21"/>
      <c r="G6" s="21"/>
      <c r="H6" s="21"/>
      <c r="I6" s="21"/>
      <c r="J6" s="31" t="s">
        <v>544</v>
      </c>
      <c r="K6" s="22"/>
      <c r="O6" s="145"/>
    </row>
    <row r="7" spans="1:22" ht="18" customHeight="1" x14ac:dyDescent="0.35">
      <c r="A7" s="19"/>
      <c r="B7" s="315" t="s">
        <v>542</v>
      </c>
      <c r="C7" s="315"/>
      <c r="D7" s="315"/>
      <c r="E7" s="315"/>
      <c r="F7" s="315"/>
      <c r="G7" s="315"/>
      <c r="H7" s="315"/>
      <c r="I7" s="21"/>
      <c r="J7" s="43">
        <f>SUM(SUM(J15:J16)+SUM(J30:J31)+SUM(J45:J46)+SUM(J60:J61)+SUM(J75:J76)+SUM(J90:J91)+SUM(J105:J106)+SUM(J120:J121)+SUM(J135:J136)+SUM(J150:J151))</f>
        <v>0</v>
      </c>
      <c r="K7" s="22"/>
    </row>
    <row r="8" spans="1:22" ht="10" customHeight="1" x14ac:dyDescent="0.35">
      <c r="A8" s="24"/>
      <c r="B8" s="25"/>
      <c r="C8" s="25"/>
      <c r="D8" s="25"/>
      <c r="E8" s="25"/>
      <c r="F8" s="25"/>
      <c r="G8" s="25"/>
      <c r="H8" s="25"/>
      <c r="I8" s="25"/>
      <c r="J8" s="25"/>
      <c r="K8" s="26"/>
    </row>
    <row r="9" spans="1:22" ht="10" customHeight="1" x14ac:dyDescent="0.35"/>
    <row r="10" spans="1:22" s="115" customFormat="1" ht="10" customHeight="1" x14ac:dyDescent="0.35">
      <c r="A10" s="16"/>
      <c r="B10" s="17"/>
      <c r="C10" s="17"/>
      <c r="D10" s="17"/>
      <c r="E10" s="17"/>
      <c r="F10" s="17"/>
      <c r="G10" s="17"/>
      <c r="H10" s="17"/>
      <c r="I10" s="17"/>
      <c r="J10" s="17"/>
      <c r="K10" s="18"/>
      <c r="L10" s="48"/>
      <c r="M10" s="48"/>
      <c r="N10" s="48"/>
      <c r="P10" s="9"/>
      <c r="Q10" s="9"/>
      <c r="R10" s="9"/>
      <c r="S10" s="9"/>
      <c r="T10" s="9"/>
      <c r="U10" s="9"/>
      <c r="V10" s="9"/>
    </row>
    <row r="11" spans="1:22" s="115" customFormat="1" ht="18" customHeight="1" x14ac:dyDescent="0.35">
      <c r="A11" s="19"/>
      <c r="B11" s="20" t="s">
        <v>545</v>
      </c>
      <c r="C11" s="20"/>
      <c r="D11" s="114"/>
      <c r="E11" s="114"/>
      <c r="F11" s="114"/>
      <c r="G11" s="114"/>
      <c r="H11" s="114"/>
      <c r="I11" s="114"/>
      <c r="J11" s="114"/>
      <c r="K11" s="22"/>
      <c r="L11" s="48"/>
      <c r="M11" s="48"/>
      <c r="N11" s="48"/>
      <c r="P11" s="9"/>
      <c r="Q11" s="9"/>
      <c r="R11" s="9"/>
      <c r="S11" s="9"/>
      <c r="T11" s="9"/>
      <c r="U11" s="9"/>
      <c r="V11" s="9"/>
    </row>
    <row r="12" spans="1:22" s="115" customFormat="1" ht="18" customHeight="1" x14ac:dyDescent="0.35">
      <c r="A12" s="19"/>
      <c r="B12" s="111" t="s">
        <v>546</v>
      </c>
      <c r="C12" s="111"/>
      <c r="D12" s="347"/>
      <c r="E12" s="347"/>
      <c r="F12" s="347"/>
      <c r="G12" s="347"/>
      <c r="H12" s="347"/>
      <c r="I12" s="347"/>
      <c r="J12" s="347"/>
      <c r="K12" s="22"/>
      <c r="L12" s="48"/>
      <c r="M12" s="48"/>
      <c r="N12" s="48"/>
      <c r="P12" s="9"/>
      <c r="Q12" s="9"/>
      <c r="R12" s="9"/>
      <c r="S12" s="9"/>
      <c r="T12" s="9"/>
      <c r="U12" s="9"/>
      <c r="V12" s="9"/>
    </row>
    <row r="13" spans="1:22" s="115" customFormat="1" ht="10" customHeight="1" x14ac:dyDescent="0.35">
      <c r="A13" s="19"/>
      <c r="B13" s="21"/>
      <c r="C13" s="21"/>
      <c r="D13" s="21"/>
      <c r="E13" s="21"/>
      <c r="F13" s="21"/>
      <c r="G13" s="21"/>
      <c r="H13" s="21"/>
      <c r="I13" s="21"/>
      <c r="J13" s="21"/>
      <c r="K13" s="22"/>
      <c r="L13" s="48"/>
      <c r="M13" s="48"/>
      <c r="N13" s="48"/>
      <c r="P13" s="9"/>
      <c r="R13" s="121"/>
      <c r="S13" s="9"/>
      <c r="T13" s="9"/>
      <c r="U13" s="9"/>
      <c r="V13" s="9"/>
    </row>
    <row r="14" spans="1:22" s="115" customFormat="1" ht="18" customHeight="1" x14ac:dyDescent="0.35">
      <c r="A14" s="19"/>
      <c r="B14" s="20" t="s">
        <v>547</v>
      </c>
      <c r="C14" s="20"/>
      <c r="D14" s="349" t="s">
        <v>513</v>
      </c>
      <c r="E14" s="349"/>
      <c r="F14" s="349"/>
      <c r="G14" s="21"/>
      <c r="H14" s="45"/>
      <c r="I14" s="21"/>
      <c r="J14" s="31" t="s">
        <v>544</v>
      </c>
      <c r="K14" s="22"/>
      <c r="L14" s="48"/>
      <c r="M14" s="48"/>
      <c r="N14" s="48"/>
      <c r="P14" s="9"/>
      <c r="R14" s="121"/>
      <c r="S14" s="9"/>
      <c r="T14" s="9"/>
      <c r="U14" s="9"/>
      <c r="V14" s="9"/>
    </row>
    <row r="15" spans="1:22" s="115" customFormat="1" ht="18" customHeight="1" x14ac:dyDescent="0.35">
      <c r="A15" s="19"/>
      <c r="B15" s="126"/>
      <c r="C15" s="278" t="s">
        <v>511</v>
      </c>
      <c r="D15" s="194"/>
      <c r="E15" s="279" t="s">
        <v>512</v>
      </c>
      <c r="F15" s="194"/>
      <c r="G15" s="155"/>
      <c r="H15" s="70"/>
      <c r="I15" s="124"/>
      <c r="J15" s="43">
        <f>ROUND(((F15-D15)/30.4),0)</f>
        <v>0</v>
      </c>
      <c r="K15" s="22"/>
      <c r="L15" s="149"/>
      <c r="M15" s="149"/>
      <c r="N15" s="48"/>
      <c r="O15" s="149"/>
      <c r="P15" s="9"/>
      <c r="R15" s="121"/>
      <c r="S15" s="9"/>
      <c r="T15" s="9"/>
      <c r="U15" s="9"/>
      <c r="V15" s="9"/>
    </row>
    <row r="16" spans="1:22" s="115" customFormat="1" ht="18" customHeight="1" x14ac:dyDescent="0.35">
      <c r="A16" s="19"/>
      <c r="B16" s="126"/>
      <c r="C16" s="278" t="s">
        <v>511</v>
      </c>
      <c r="D16" s="194"/>
      <c r="E16" s="279" t="s">
        <v>512</v>
      </c>
      <c r="F16" s="194"/>
      <c r="G16" s="155"/>
      <c r="H16" s="70"/>
      <c r="I16" s="124"/>
      <c r="J16" s="43">
        <f>ROUND(((F16-D16)/30.4),0)</f>
        <v>0</v>
      </c>
      <c r="K16" s="22"/>
      <c r="L16" s="149"/>
      <c r="M16" s="149"/>
      <c r="N16" s="48"/>
      <c r="O16" s="149"/>
      <c r="P16" s="9"/>
      <c r="R16" s="121"/>
      <c r="S16" s="9"/>
      <c r="T16" s="9"/>
      <c r="U16" s="9"/>
      <c r="V16" s="9"/>
    </row>
    <row r="17" spans="1:22" s="115" customFormat="1" ht="10" customHeight="1" x14ac:dyDescent="0.35">
      <c r="A17" s="19"/>
      <c r="B17" s="111"/>
      <c r="C17" s="111"/>
      <c r="D17" s="83"/>
      <c r="E17" s="114"/>
      <c r="F17" s="114"/>
      <c r="G17" s="114"/>
      <c r="H17" s="114"/>
      <c r="I17" s="114"/>
      <c r="J17" s="114"/>
      <c r="K17" s="22"/>
      <c r="L17" s="48"/>
      <c r="M17" s="48"/>
      <c r="N17" s="48"/>
      <c r="P17" s="9"/>
      <c r="R17" s="121"/>
      <c r="S17" s="9"/>
      <c r="T17" s="9"/>
      <c r="U17" s="9"/>
      <c r="V17" s="9"/>
    </row>
    <row r="18" spans="1:22" s="115" customFormat="1" ht="18" customHeight="1" x14ac:dyDescent="0.35">
      <c r="A18" s="19"/>
      <c r="B18" s="305" t="s">
        <v>548</v>
      </c>
      <c r="C18" s="305"/>
      <c r="D18" s="305"/>
      <c r="E18" s="305"/>
      <c r="F18" s="305"/>
      <c r="G18" s="305"/>
      <c r="H18" s="305"/>
      <c r="I18" s="305"/>
      <c r="J18" s="305"/>
      <c r="K18" s="22"/>
      <c r="L18" s="48"/>
      <c r="M18" s="48"/>
      <c r="N18" s="48"/>
      <c r="P18" s="9"/>
      <c r="R18" s="121"/>
      <c r="S18" s="9"/>
      <c r="T18" s="9"/>
      <c r="U18" s="9"/>
      <c r="V18" s="9"/>
    </row>
    <row r="19" spans="1:22" s="115" customFormat="1" ht="18" customHeight="1" x14ac:dyDescent="0.35">
      <c r="A19" s="19"/>
      <c r="B19" s="272" t="s">
        <v>549</v>
      </c>
      <c r="C19" s="111"/>
      <c r="D19" s="294"/>
      <c r="E19" s="294"/>
      <c r="F19" s="294"/>
      <c r="G19" s="294"/>
      <c r="H19" s="294"/>
      <c r="I19" s="294"/>
      <c r="J19" s="294"/>
      <c r="K19" s="22"/>
      <c r="L19" s="48"/>
      <c r="M19" s="48"/>
      <c r="N19" s="48"/>
      <c r="P19" s="9"/>
      <c r="R19" s="121"/>
      <c r="S19" s="9"/>
      <c r="T19" s="9"/>
      <c r="U19" s="9"/>
      <c r="V19" s="9"/>
    </row>
    <row r="20" spans="1:22" s="115" customFormat="1" ht="18" customHeight="1" x14ac:dyDescent="0.35">
      <c r="A20" s="19"/>
      <c r="B20" s="272" t="s">
        <v>550</v>
      </c>
      <c r="C20" s="111"/>
      <c r="D20" s="294"/>
      <c r="E20" s="294"/>
      <c r="F20" s="294"/>
      <c r="G20" s="294"/>
      <c r="H20" s="294"/>
      <c r="I20" s="294"/>
      <c r="J20" s="294"/>
      <c r="K20" s="22"/>
      <c r="L20" s="48"/>
      <c r="M20" s="48"/>
      <c r="N20" s="48"/>
      <c r="P20" s="9"/>
      <c r="R20" s="121"/>
      <c r="S20" s="9"/>
      <c r="T20" s="9"/>
      <c r="U20" s="9"/>
      <c r="V20" s="9"/>
    </row>
    <row r="21" spans="1:22" s="115" customFormat="1" ht="18" customHeight="1" x14ac:dyDescent="0.35">
      <c r="A21" s="19"/>
      <c r="B21" s="272" t="s">
        <v>551</v>
      </c>
      <c r="C21" s="111"/>
      <c r="D21" s="294"/>
      <c r="E21" s="294"/>
      <c r="F21" s="294"/>
      <c r="G21" s="294"/>
      <c r="H21" s="294"/>
      <c r="I21" s="294"/>
      <c r="J21" s="294"/>
      <c r="K21" s="22"/>
      <c r="L21" s="48"/>
      <c r="M21" s="48"/>
      <c r="N21" s="48"/>
      <c r="P21" s="9"/>
      <c r="R21" s="121"/>
      <c r="S21" s="9"/>
      <c r="T21" s="9"/>
      <c r="U21" s="9"/>
      <c r="V21" s="9"/>
    </row>
    <row r="22" spans="1:22" s="115" customFormat="1" ht="18" customHeight="1" x14ac:dyDescent="0.35">
      <c r="A22" s="19"/>
      <c r="B22" s="272" t="s">
        <v>8</v>
      </c>
      <c r="C22" s="111"/>
      <c r="D22" s="294"/>
      <c r="E22" s="294"/>
      <c r="F22" s="294"/>
      <c r="G22" s="294"/>
      <c r="H22" s="294"/>
      <c r="I22" s="294"/>
      <c r="J22" s="294"/>
      <c r="K22" s="22"/>
      <c r="L22" s="48"/>
      <c r="M22" s="48"/>
      <c r="N22" s="48"/>
      <c r="P22" s="9"/>
      <c r="R22" s="121"/>
      <c r="S22" s="9"/>
      <c r="T22" s="9"/>
      <c r="U22" s="9"/>
      <c r="V22" s="9"/>
    </row>
    <row r="23" spans="1:22" s="115" customFormat="1" ht="10" customHeight="1" x14ac:dyDescent="0.35">
      <c r="A23" s="24"/>
      <c r="B23" s="25"/>
      <c r="C23" s="25"/>
      <c r="D23" s="25"/>
      <c r="E23" s="25"/>
      <c r="F23" s="25"/>
      <c r="G23" s="25"/>
      <c r="H23" s="25"/>
      <c r="I23" s="25"/>
      <c r="J23" s="25"/>
      <c r="K23" s="26"/>
      <c r="L23" s="48"/>
      <c r="M23" s="48"/>
      <c r="N23" s="48"/>
      <c r="P23" s="9"/>
      <c r="R23" s="121"/>
      <c r="S23" s="9"/>
      <c r="T23" s="9"/>
      <c r="U23" s="9"/>
      <c r="V23" s="9"/>
    </row>
    <row r="24" spans="1:22" s="115" customFormat="1" ht="10" customHeight="1" x14ac:dyDescent="0.35">
      <c r="A24" s="9"/>
      <c r="B24" s="9"/>
      <c r="C24" s="9"/>
      <c r="D24" s="9"/>
      <c r="E24" s="9"/>
      <c r="F24" s="9"/>
      <c r="G24" s="9"/>
      <c r="H24" s="9"/>
      <c r="I24" s="9"/>
      <c r="J24" s="9"/>
      <c r="L24" s="48"/>
      <c r="M24" s="48"/>
      <c r="N24" s="48"/>
      <c r="P24" s="9"/>
      <c r="R24" s="125"/>
      <c r="S24" s="9"/>
      <c r="T24" s="9"/>
      <c r="U24" s="9"/>
      <c r="V24" s="9"/>
    </row>
    <row r="25" spans="1:22" ht="10" customHeight="1" x14ac:dyDescent="0.35">
      <c r="A25" s="16"/>
      <c r="B25" s="17"/>
      <c r="C25" s="17"/>
      <c r="D25" s="17"/>
      <c r="E25" s="17"/>
      <c r="F25" s="17"/>
      <c r="G25" s="17"/>
      <c r="H25" s="17"/>
      <c r="I25" s="17"/>
      <c r="J25" s="17"/>
      <c r="K25" s="18"/>
      <c r="Q25" s="115"/>
      <c r="R25" s="12"/>
    </row>
    <row r="26" spans="1:22" ht="18" customHeight="1" x14ac:dyDescent="0.35">
      <c r="A26" s="19"/>
      <c r="B26" s="273" t="s">
        <v>552</v>
      </c>
      <c r="C26" s="20"/>
      <c r="D26" s="114"/>
      <c r="E26" s="114"/>
      <c r="F26" s="114"/>
      <c r="G26" s="114"/>
      <c r="H26" s="114"/>
      <c r="I26" s="114"/>
      <c r="J26" s="114"/>
      <c r="K26" s="22"/>
      <c r="Q26" s="46"/>
      <c r="R26" s="47"/>
    </row>
    <row r="27" spans="1:22" ht="18" customHeight="1" x14ac:dyDescent="0.35">
      <c r="A27" s="19"/>
      <c r="B27" s="272" t="s">
        <v>546</v>
      </c>
      <c r="C27" s="111"/>
      <c r="D27" s="347"/>
      <c r="E27" s="347"/>
      <c r="F27" s="347"/>
      <c r="G27" s="347"/>
      <c r="H27" s="347"/>
      <c r="I27" s="347"/>
      <c r="J27" s="347"/>
      <c r="K27" s="22"/>
      <c r="Q27" s="115"/>
      <c r="R27" s="12"/>
    </row>
    <row r="28" spans="1:22" ht="10" customHeight="1" x14ac:dyDescent="0.35">
      <c r="A28" s="19"/>
      <c r="B28" s="238"/>
      <c r="C28" s="21"/>
      <c r="D28" s="21"/>
      <c r="E28" s="21"/>
      <c r="F28" s="21"/>
      <c r="G28" s="21"/>
      <c r="H28" s="21"/>
      <c r="I28" s="21"/>
      <c r="J28" s="21"/>
      <c r="K28" s="22"/>
    </row>
    <row r="29" spans="1:22" ht="18" customHeight="1" x14ac:dyDescent="0.35">
      <c r="A29" s="19"/>
      <c r="B29" s="273" t="s">
        <v>547</v>
      </c>
      <c r="C29" s="20"/>
      <c r="D29" s="349" t="s">
        <v>513</v>
      </c>
      <c r="E29" s="349"/>
      <c r="F29" s="349"/>
      <c r="G29" s="21"/>
      <c r="H29" s="45"/>
      <c r="I29" s="21"/>
      <c r="J29" s="31" t="s">
        <v>544</v>
      </c>
      <c r="K29" s="22"/>
    </row>
    <row r="30" spans="1:22" ht="18" customHeight="1" x14ac:dyDescent="0.35">
      <c r="A30" s="19"/>
      <c r="B30" s="126"/>
      <c r="C30" s="278" t="s">
        <v>511</v>
      </c>
      <c r="D30" s="194"/>
      <c r="E30" s="279" t="s">
        <v>512</v>
      </c>
      <c r="F30" s="194"/>
      <c r="G30" s="155"/>
      <c r="H30" s="70"/>
      <c r="I30" s="124"/>
      <c r="J30" s="43">
        <f>ROUND(((F30-D30)/30.4),0)</f>
        <v>0</v>
      </c>
      <c r="K30" s="22"/>
      <c r="O30" s="48"/>
    </row>
    <row r="31" spans="1:22" ht="18" customHeight="1" x14ac:dyDescent="0.35">
      <c r="A31" s="19"/>
      <c r="B31" s="126"/>
      <c r="C31" s="278" t="s">
        <v>511</v>
      </c>
      <c r="D31" s="194"/>
      <c r="E31" s="279" t="s">
        <v>512</v>
      </c>
      <c r="F31" s="194"/>
      <c r="G31" s="155"/>
      <c r="H31" s="70"/>
      <c r="I31" s="124"/>
      <c r="J31" s="43">
        <f>ROUND(((F31-D31)/30.4),0)</f>
        <v>0</v>
      </c>
      <c r="K31" s="22"/>
      <c r="O31" s="48"/>
    </row>
    <row r="32" spans="1:22" ht="10" customHeight="1" x14ac:dyDescent="0.35">
      <c r="A32" s="19"/>
      <c r="B32" s="111"/>
      <c r="C32" s="111"/>
      <c r="D32" s="83"/>
      <c r="E32" s="114"/>
      <c r="F32" s="114"/>
      <c r="G32" s="114"/>
      <c r="H32" s="114"/>
      <c r="I32" s="114"/>
      <c r="J32" s="114"/>
      <c r="K32" s="22"/>
    </row>
    <row r="33" spans="1:15" ht="18" customHeight="1" x14ac:dyDescent="0.35">
      <c r="A33" s="19"/>
      <c r="B33" s="305" t="s">
        <v>548</v>
      </c>
      <c r="C33" s="305"/>
      <c r="D33" s="305"/>
      <c r="E33" s="305"/>
      <c r="F33" s="305"/>
      <c r="G33" s="305"/>
      <c r="H33" s="305"/>
      <c r="I33" s="305"/>
      <c r="J33" s="305"/>
      <c r="K33" s="22"/>
    </row>
    <row r="34" spans="1:15" ht="18" customHeight="1" x14ac:dyDescent="0.35">
      <c r="A34" s="19"/>
      <c r="B34" s="272" t="s">
        <v>549</v>
      </c>
      <c r="C34" s="111"/>
      <c r="D34" s="294"/>
      <c r="E34" s="294"/>
      <c r="F34" s="294"/>
      <c r="G34" s="294"/>
      <c r="H34" s="294"/>
      <c r="I34" s="294"/>
      <c r="J34" s="294"/>
      <c r="K34" s="22"/>
    </row>
    <row r="35" spans="1:15" ht="18" customHeight="1" x14ac:dyDescent="0.35">
      <c r="A35" s="19"/>
      <c r="B35" s="272" t="s">
        <v>550</v>
      </c>
      <c r="C35" s="111"/>
      <c r="D35" s="294"/>
      <c r="E35" s="294"/>
      <c r="F35" s="294"/>
      <c r="G35" s="294"/>
      <c r="H35" s="294"/>
      <c r="I35" s="294"/>
      <c r="J35" s="294"/>
      <c r="K35" s="22"/>
    </row>
    <row r="36" spans="1:15" ht="18" customHeight="1" x14ac:dyDescent="0.35">
      <c r="A36" s="19"/>
      <c r="B36" s="272" t="s">
        <v>551</v>
      </c>
      <c r="C36" s="111"/>
      <c r="D36" s="294"/>
      <c r="E36" s="294"/>
      <c r="F36" s="294"/>
      <c r="G36" s="294"/>
      <c r="H36" s="294"/>
      <c r="I36" s="294"/>
      <c r="J36" s="294"/>
      <c r="K36" s="22"/>
    </row>
    <row r="37" spans="1:15" ht="18" customHeight="1" x14ac:dyDescent="0.35">
      <c r="A37" s="19"/>
      <c r="B37" s="272" t="s">
        <v>8</v>
      </c>
      <c r="C37" s="111"/>
      <c r="D37" s="294"/>
      <c r="E37" s="294"/>
      <c r="F37" s="294"/>
      <c r="G37" s="294"/>
      <c r="H37" s="294"/>
      <c r="I37" s="294"/>
      <c r="J37" s="294"/>
      <c r="K37" s="22"/>
    </row>
    <row r="38" spans="1:15" ht="10" customHeight="1" x14ac:dyDescent="0.35">
      <c r="A38" s="24"/>
      <c r="B38" s="25"/>
      <c r="C38" s="25"/>
      <c r="D38" s="25"/>
      <c r="E38" s="25"/>
      <c r="F38" s="25"/>
      <c r="G38" s="25"/>
      <c r="H38" s="25"/>
      <c r="I38" s="25"/>
      <c r="J38" s="25"/>
      <c r="K38" s="26"/>
    </row>
    <row r="39" spans="1:15" ht="10" customHeight="1" x14ac:dyDescent="0.35"/>
    <row r="40" spans="1:15" ht="10" customHeight="1" x14ac:dyDescent="0.35">
      <c r="A40" s="16"/>
      <c r="B40" s="17"/>
      <c r="C40" s="17"/>
      <c r="D40" s="17"/>
      <c r="E40" s="17"/>
      <c r="F40" s="17"/>
      <c r="G40" s="17"/>
      <c r="H40" s="17"/>
      <c r="I40" s="17"/>
      <c r="J40" s="17"/>
      <c r="K40" s="18"/>
    </row>
    <row r="41" spans="1:15" ht="18" customHeight="1" x14ac:dyDescent="0.35">
      <c r="A41" s="19"/>
      <c r="B41" s="273" t="s">
        <v>553</v>
      </c>
      <c r="C41" s="20"/>
      <c r="D41" s="114"/>
      <c r="E41" s="114"/>
      <c r="F41" s="114"/>
      <c r="G41" s="114"/>
      <c r="H41" s="114"/>
      <c r="I41" s="114"/>
      <c r="J41" s="114"/>
      <c r="K41" s="22"/>
    </row>
    <row r="42" spans="1:15" ht="18" customHeight="1" x14ac:dyDescent="0.35">
      <c r="A42" s="19"/>
      <c r="B42" s="272" t="s">
        <v>546</v>
      </c>
      <c r="C42" s="111"/>
      <c r="D42" s="347"/>
      <c r="E42" s="347"/>
      <c r="F42" s="347"/>
      <c r="G42" s="347"/>
      <c r="H42" s="347"/>
      <c r="I42" s="347"/>
      <c r="J42" s="347"/>
      <c r="K42" s="22"/>
    </row>
    <row r="43" spans="1:15" ht="10" customHeight="1" x14ac:dyDescent="0.35">
      <c r="A43" s="19"/>
      <c r="B43" s="238"/>
      <c r="C43" s="21"/>
      <c r="D43" s="21"/>
      <c r="E43" s="21"/>
      <c r="F43" s="21"/>
      <c r="G43" s="21"/>
      <c r="H43" s="21"/>
      <c r="I43" s="21"/>
      <c r="J43" s="21"/>
      <c r="K43" s="22"/>
    </row>
    <row r="44" spans="1:15" ht="18" customHeight="1" x14ac:dyDescent="0.35">
      <c r="A44" s="19"/>
      <c r="B44" s="273" t="s">
        <v>547</v>
      </c>
      <c r="C44" s="20"/>
      <c r="D44" s="349" t="s">
        <v>513</v>
      </c>
      <c r="E44" s="349"/>
      <c r="F44" s="349"/>
      <c r="G44" s="21"/>
      <c r="H44" s="45"/>
      <c r="I44" s="21"/>
      <c r="J44" s="31" t="s">
        <v>544</v>
      </c>
      <c r="K44" s="22"/>
    </row>
    <row r="45" spans="1:15" ht="18" customHeight="1" x14ac:dyDescent="0.35">
      <c r="A45" s="19"/>
      <c r="B45" s="126"/>
      <c r="C45" s="278" t="s">
        <v>511</v>
      </c>
      <c r="D45" s="194"/>
      <c r="E45" s="279" t="s">
        <v>512</v>
      </c>
      <c r="F45" s="194"/>
      <c r="G45" s="155"/>
      <c r="H45" s="70"/>
      <c r="I45" s="124"/>
      <c r="J45" s="43">
        <f>ROUND(((F45-D45)/30.4),0)</f>
        <v>0</v>
      </c>
      <c r="K45" s="22"/>
      <c r="O45" s="48"/>
    </row>
    <row r="46" spans="1:15" ht="18" customHeight="1" x14ac:dyDescent="0.35">
      <c r="A46" s="19"/>
      <c r="B46" s="126"/>
      <c r="C46" s="278" t="s">
        <v>511</v>
      </c>
      <c r="D46" s="194"/>
      <c r="E46" s="279" t="s">
        <v>512</v>
      </c>
      <c r="F46" s="194"/>
      <c r="G46" s="155"/>
      <c r="H46" s="70"/>
      <c r="I46" s="124"/>
      <c r="J46" s="43">
        <f>ROUND(((F46-D46)/30.4),0)</f>
        <v>0</v>
      </c>
      <c r="K46" s="22"/>
      <c r="O46" s="48"/>
    </row>
    <row r="47" spans="1:15" ht="10" customHeight="1" x14ac:dyDescent="0.35">
      <c r="A47" s="19"/>
      <c r="B47" s="111"/>
      <c r="C47" s="111"/>
      <c r="D47" s="83"/>
      <c r="E47" s="114"/>
      <c r="F47" s="114"/>
      <c r="G47" s="114"/>
      <c r="H47" s="114"/>
      <c r="I47" s="114"/>
      <c r="J47" s="114"/>
      <c r="K47" s="22"/>
    </row>
    <row r="48" spans="1:15" ht="18" customHeight="1" x14ac:dyDescent="0.35">
      <c r="A48" s="19"/>
      <c r="B48" s="305" t="s">
        <v>548</v>
      </c>
      <c r="C48" s="305"/>
      <c r="D48" s="305"/>
      <c r="E48" s="305"/>
      <c r="F48" s="305"/>
      <c r="G48" s="305"/>
      <c r="H48" s="305"/>
      <c r="I48" s="305"/>
      <c r="J48" s="305"/>
      <c r="K48" s="22"/>
    </row>
    <row r="49" spans="1:15" ht="18" customHeight="1" x14ac:dyDescent="0.35">
      <c r="A49" s="19"/>
      <c r="B49" s="272" t="s">
        <v>549</v>
      </c>
      <c r="C49" s="111"/>
      <c r="D49" s="294"/>
      <c r="E49" s="294"/>
      <c r="F49" s="294"/>
      <c r="G49" s="294"/>
      <c r="H49" s="294"/>
      <c r="I49" s="294"/>
      <c r="J49" s="294"/>
      <c r="K49" s="22"/>
    </row>
    <row r="50" spans="1:15" ht="18" customHeight="1" x14ac:dyDescent="0.35">
      <c r="A50" s="19"/>
      <c r="B50" s="272" t="s">
        <v>550</v>
      </c>
      <c r="C50" s="111"/>
      <c r="D50" s="294"/>
      <c r="E50" s="294"/>
      <c r="F50" s="294"/>
      <c r="G50" s="294"/>
      <c r="H50" s="294"/>
      <c r="I50" s="294"/>
      <c r="J50" s="294"/>
      <c r="K50" s="22"/>
    </row>
    <row r="51" spans="1:15" ht="18" customHeight="1" x14ac:dyDescent="0.35">
      <c r="A51" s="19"/>
      <c r="B51" s="272" t="s">
        <v>551</v>
      </c>
      <c r="C51" s="111"/>
      <c r="D51" s="294"/>
      <c r="E51" s="294"/>
      <c r="F51" s="294"/>
      <c r="G51" s="294"/>
      <c r="H51" s="294"/>
      <c r="I51" s="294"/>
      <c r="J51" s="294"/>
      <c r="K51" s="22"/>
    </row>
    <row r="52" spans="1:15" ht="18" customHeight="1" x14ac:dyDescent="0.35">
      <c r="A52" s="19"/>
      <c r="B52" s="272" t="s">
        <v>8</v>
      </c>
      <c r="C52" s="111"/>
      <c r="D52" s="294"/>
      <c r="E52" s="294"/>
      <c r="F52" s="294"/>
      <c r="G52" s="294"/>
      <c r="H52" s="294"/>
      <c r="I52" s="294"/>
      <c r="J52" s="294"/>
      <c r="K52" s="22"/>
    </row>
    <row r="53" spans="1:15" ht="10" customHeight="1" x14ac:dyDescent="0.35">
      <c r="A53" s="24"/>
      <c r="B53" s="25"/>
      <c r="C53" s="25"/>
      <c r="D53" s="25"/>
      <c r="E53" s="25"/>
      <c r="F53" s="25"/>
      <c r="G53" s="25"/>
      <c r="H53" s="25"/>
      <c r="I53" s="25"/>
      <c r="J53" s="25"/>
      <c r="K53" s="26"/>
    </row>
    <row r="54" spans="1:15" ht="10" customHeight="1" x14ac:dyDescent="0.35"/>
    <row r="55" spans="1:15" ht="10" customHeight="1" x14ac:dyDescent="0.35">
      <c r="A55" s="16"/>
      <c r="B55" s="17"/>
      <c r="C55" s="17"/>
      <c r="D55" s="17"/>
      <c r="E55" s="17"/>
      <c r="F55" s="17"/>
      <c r="G55" s="17"/>
      <c r="H55" s="17"/>
      <c r="I55" s="17"/>
      <c r="J55" s="17"/>
      <c r="K55" s="18"/>
    </row>
    <row r="56" spans="1:15" ht="18" customHeight="1" x14ac:dyDescent="0.35">
      <c r="A56" s="19"/>
      <c r="B56" s="273" t="s">
        <v>554</v>
      </c>
      <c r="C56" s="20"/>
      <c r="D56" s="114"/>
      <c r="E56" s="114"/>
      <c r="F56" s="114"/>
      <c r="G56" s="114"/>
      <c r="H56" s="114"/>
      <c r="I56" s="114"/>
      <c r="J56" s="114"/>
      <c r="K56" s="22"/>
    </row>
    <row r="57" spans="1:15" ht="18" customHeight="1" x14ac:dyDescent="0.35">
      <c r="A57" s="19"/>
      <c r="B57" s="272" t="s">
        <v>546</v>
      </c>
      <c r="C57" s="111"/>
      <c r="D57" s="347"/>
      <c r="E57" s="347"/>
      <c r="F57" s="347"/>
      <c r="G57" s="347"/>
      <c r="H57" s="347"/>
      <c r="I57" s="347"/>
      <c r="J57" s="347"/>
      <c r="K57" s="22"/>
    </row>
    <row r="58" spans="1:15" ht="10" customHeight="1" x14ac:dyDescent="0.35">
      <c r="A58" s="19"/>
      <c r="B58" s="238"/>
      <c r="C58" s="21"/>
      <c r="D58" s="21"/>
      <c r="E58" s="21"/>
      <c r="F58" s="21"/>
      <c r="G58" s="21"/>
      <c r="H58" s="21"/>
      <c r="I58" s="21"/>
      <c r="J58" s="21"/>
      <c r="K58" s="22"/>
    </row>
    <row r="59" spans="1:15" ht="18" customHeight="1" x14ac:dyDescent="0.35">
      <c r="A59" s="19"/>
      <c r="B59" s="273" t="s">
        <v>547</v>
      </c>
      <c r="C59" s="20"/>
      <c r="D59" s="349" t="s">
        <v>513</v>
      </c>
      <c r="E59" s="349"/>
      <c r="F59" s="349"/>
      <c r="G59" s="21"/>
      <c r="H59" s="45"/>
      <c r="I59" s="21"/>
      <c r="J59" s="31" t="s">
        <v>544</v>
      </c>
      <c r="K59" s="22"/>
    </row>
    <row r="60" spans="1:15" ht="18" customHeight="1" x14ac:dyDescent="0.35">
      <c r="A60" s="19"/>
      <c r="B60" s="126"/>
      <c r="C60" s="278" t="s">
        <v>511</v>
      </c>
      <c r="D60" s="194"/>
      <c r="E60" s="279" t="s">
        <v>512</v>
      </c>
      <c r="F60" s="194"/>
      <c r="G60" s="155"/>
      <c r="H60" s="70"/>
      <c r="I60" s="124"/>
      <c r="J60" s="43">
        <f>ROUND(((F60-D60)/30.4),0)</f>
        <v>0</v>
      </c>
      <c r="K60" s="22"/>
      <c r="O60" s="48"/>
    </row>
    <row r="61" spans="1:15" ht="18" customHeight="1" x14ac:dyDescent="0.35">
      <c r="A61" s="19"/>
      <c r="B61" s="126"/>
      <c r="C61" s="278" t="s">
        <v>511</v>
      </c>
      <c r="D61" s="194"/>
      <c r="E61" s="279" t="s">
        <v>512</v>
      </c>
      <c r="F61" s="194"/>
      <c r="G61" s="155"/>
      <c r="H61" s="70"/>
      <c r="I61" s="124"/>
      <c r="J61" s="43">
        <f>ROUND(((F61-D61)/30.4),0)</f>
        <v>0</v>
      </c>
      <c r="K61" s="22"/>
      <c r="O61" s="48"/>
    </row>
    <row r="62" spans="1:15" ht="10" customHeight="1" x14ac:dyDescent="0.35">
      <c r="A62" s="19"/>
      <c r="B62" s="111"/>
      <c r="C62" s="111"/>
      <c r="D62" s="83"/>
      <c r="E62" s="114"/>
      <c r="F62" s="114"/>
      <c r="G62" s="114"/>
      <c r="H62" s="114"/>
      <c r="I62" s="114"/>
      <c r="J62" s="114"/>
      <c r="K62" s="22"/>
    </row>
    <row r="63" spans="1:15" ht="18" customHeight="1" x14ac:dyDescent="0.35">
      <c r="A63" s="19"/>
      <c r="B63" s="305" t="s">
        <v>548</v>
      </c>
      <c r="C63" s="305"/>
      <c r="D63" s="305"/>
      <c r="E63" s="305"/>
      <c r="F63" s="305"/>
      <c r="G63" s="305"/>
      <c r="H63" s="305"/>
      <c r="I63" s="305"/>
      <c r="J63" s="305"/>
      <c r="K63" s="22"/>
    </row>
    <row r="64" spans="1:15" ht="18" customHeight="1" x14ac:dyDescent="0.35">
      <c r="A64" s="19"/>
      <c r="B64" s="272" t="s">
        <v>549</v>
      </c>
      <c r="C64" s="111"/>
      <c r="D64" s="294"/>
      <c r="E64" s="294"/>
      <c r="F64" s="294"/>
      <c r="G64" s="294"/>
      <c r="H64" s="294"/>
      <c r="I64" s="294"/>
      <c r="J64" s="294"/>
      <c r="K64" s="22"/>
    </row>
    <row r="65" spans="1:15" ht="18" customHeight="1" x14ac:dyDescent="0.35">
      <c r="A65" s="19"/>
      <c r="B65" s="272" t="s">
        <v>550</v>
      </c>
      <c r="C65" s="111"/>
      <c r="D65" s="294"/>
      <c r="E65" s="294"/>
      <c r="F65" s="294"/>
      <c r="G65" s="294"/>
      <c r="H65" s="294"/>
      <c r="I65" s="294"/>
      <c r="J65" s="294"/>
      <c r="K65" s="22"/>
    </row>
    <row r="66" spans="1:15" ht="18" customHeight="1" x14ac:dyDescent="0.35">
      <c r="A66" s="19"/>
      <c r="B66" s="272" t="s">
        <v>551</v>
      </c>
      <c r="C66" s="111"/>
      <c r="D66" s="294"/>
      <c r="E66" s="294"/>
      <c r="F66" s="294"/>
      <c r="G66" s="294"/>
      <c r="H66" s="294"/>
      <c r="I66" s="294"/>
      <c r="J66" s="294"/>
      <c r="K66" s="22"/>
    </row>
    <row r="67" spans="1:15" ht="18" customHeight="1" x14ac:dyDescent="0.35">
      <c r="A67" s="19"/>
      <c r="B67" s="272" t="s">
        <v>8</v>
      </c>
      <c r="C67" s="111"/>
      <c r="D67" s="294"/>
      <c r="E67" s="294"/>
      <c r="F67" s="294"/>
      <c r="G67" s="294"/>
      <c r="H67" s="294"/>
      <c r="I67" s="294"/>
      <c r="J67" s="294"/>
      <c r="K67" s="22"/>
    </row>
    <row r="68" spans="1:15" ht="10" customHeight="1" x14ac:dyDescent="0.35">
      <c r="A68" s="24"/>
      <c r="B68" s="25"/>
      <c r="C68" s="25"/>
      <c r="D68" s="25"/>
      <c r="E68" s="25"/>
      <c r="F68" s="25"/>
      <c r="G68" s="25"/>
      <c r="H68" s="25"/>
      <c r="I68" s="25"/>
      <c r="J68" s="25"/>
      <c r="K68" s="26"/>
    </row>
    <row r="69" spans="1:15" ht="10" customHeight="1" x14ac:dyDescent="0.35"/>
    <row r="70" spans="1:15" ht="10" customHeight="1" x14ac:dyDescent="0.35">
      <c r="A70" s="16"/>
      <c r="B70" s="17"/>
      <c r="C70" s="17"/>
      <c r="D70" s="17"/>
      <c r="E70" s="17"/>
      <c r="F70" s="17"/>
      <c r="G70" s="17"/>
      <c r="H70" s="17"/>
      <c r="I70" s="17"/>
      <c r="J70" s="17"/>
      <c r="K70" s="18"/>
    </row>
    <row r="71" spans="1:15" ht="18" customHeight="1" x14ac:dyDescent="0.35">
      <c r="A71" s="19"/>
      <c r="B71" s="273" t="s">
        <v>555</v>
      </c>
      <c r="C71" s="20"/>
      <c r="D71" s="114"/>
      <c r="E71" s="114"/>
      <c r="F71" s="114"/>
      <c r="G71" s="114"/>
      <c r="H71" s="114"/>
      <c r="I71" s="114"/>
      <c r="J71" s="114"/>
      <c r="K71" s="22"/>
    </row>
    <row r="72" spans="1:15" ht="18" customHeight="1" x14ac:dyDescent="0.35">
      <c r="A72" s="19"/>
      <c r="B72" s="272" t="s">
        <v>546</v>
      </c>
      <c r="C72" s="111"/>
      <c r="D72" s="347"/>
      <c r="E72" s="347"/>
      <c r="F72" s="347"/>
      <c r="G72" s="347"/>
      <c r="H72" s="347"/>
      <c r="I72" s="347"/>
      <c r="J72" s="347"/>
      <c r="K72" s="22"/>
    </row>
    <row r="73" spans="1:15" ht="10" customHeight="1" x14ac:dyDescent="0.35">
      <c r="A73" s="19"/>
      <c r="B73" s="238"/>
      <c r="C73" s="21"/>
      <c r="D73" s="21"/>
      <c r="E73" s="21"/>
      <c r="F73" s="21"/>
      <c r="G73" s="21"/>
      <c r="H73" s="21"/>
      <c r="I73" s="21"/>
      <c r="J73" s="21"/>
      <c r="K73" s="22"/>
    </row>
    <row r="74" spans="1:15" ht="18" customHeight="1" x14ac:dyDescent="0.35">
      <c r="A74" s="19"/>
      <c r="B74" s="273" t="s">
        <v>547</v>
      </c>
      <c r="C74" s="20"/>
      <c r="D74" s="349" t="s">
        <v>513</v>
      </c>
      <c r="E74" s="349"/>
      <c r="F74" s="349"/>
      <c r="G74" s="21"/>
      <c r="H74" s="45"/>
      <c r="I74" s="21"/>
      <c r="J74" s="31" t="s">
        <v>544</v>
      </c>
      <c r="K74" s="22"/>
    </row>
    <row r="75" spans="1:15" ht="18" customHeight="1" x14ac:dyDescent="0.35">
      <c r="A75" s="19"/>
      <c r="B75" s="126"/>
      <c r="C75" s="278" t="s">
        <v>511</v>
      </c>
      <c r="D75" s="194"/>
      <c r="E75" s="279" t="s">
        <v>512</v>
      </c>
      <c r="F75" s="194"/>
      <c r="G75" s="155"/>
      <c r="H75" s="70"/>
      <c r="I75" s="124"/>
      <c r="J75" s="43">
        <f>ROUND(((F75-D75)/30.4),0)</f>
        <v>0</v>
      </c>
      <c r="K75" s="22"/>
      <c r="O75" s="48"/>
    </row>
    <row r="76" spans="1:15" ht="18" customHeight="1" x14ac:dyDescent="0.35">
      <c r="A76" s="19"/>
      <c r="B76" s="126"/>
      <c r="C76" s="278" t="s">
        <v>511</v>
      </c>
      <c r="D76" s="194"/>
      <c r="E76" s="279" t="s">
        <v>512</v>
      </c>
      <c r="F76" s="194"/>
      <c r="G76" s="155"/>
      <c r="H76" s="70"/>
      <c r="I76" s="124"/>
      <c r="J76" s="43">
        <f>ROUND(((F76-D76)/30.4),0)</f>
        <v>0</v>
      </c>
      <c r="K76" s="22"/>
      <c r="O76" s="48"/>
    </row>
    <row r="77" spans="1:15" ht="10" customHeight="1" x14ac:dyDescent="0.35">
      <c r="A77" s="19"/>
      <c r="B77" s="111"/>
      <c r="C77" s="111"/>
      <c r="D77" s="83"/>
      <c r="E77" s="114"/>
      <c r="F77" s="114"/>
      <c r="G77" s="114"/>
      <c r="H77" s="114"/>
      <c r="I77" s="114"/>
      <c r="J77" s="114"/>
      <c r="K77" s="22"/>
    </row>
    <row r="78" spans="1:15" ht="18" customHeight="1" x14ac:dyDescent="0.35">
      <c r="A78" s="19"/>
      <c r="B78" s="305" t="s">
        <v>548</v>
      </c>
      <c r="C78" s="305"/>
      <c r="D78" s="305"/>
      <c r="E78" s="305"/>
      <c r="F78" s="305"/>
      <c r="G78" s="305"/>
      <c r="H78" s="305"/>
      <c r="I78" s="305"/>
      <c r="J78" s="305"/>
      <c r="K78" s="22"/>
    </row>
    <row r="79" spans="1:15" ht="18" customHeight="1" x14ac:dyDescent="0.35">
      <c r="A79" s="19"/>
      <c r="B79" s="272" t="s">
        <v>549</v>
      </c>
      <c r="C79" s="111"/>
      <c r="D79" s="294"/>
      <c r="E79" s="294"/>
      <c r="F79" s="294"/>
      <c r="G79" s="294"/>
      <c r="H79" s="294"/>
      <c r="I79" s="294"/>
      <c r="J79" s="294"/>
      <c r="K79" s="22"/>
    </row>
    <row r="80" spans="1:15" ht="18" customHeight="1" x14ac:dyDescent="0.35">
      <c r="A80" s="19"/>
      <c r="B80" s="272" t="s">
        <v>550</v>
      </c>
      <c r="C80" s="111"/>
      <c r="D80" s="294"/>
      <c r="E80" s="294"/>
      <c r="F80" s="294"/>
      <c r="G80" s="294"/>
      <c r="H80" s="294"/>
      <c r="I80" s="294"/>
      <c r="J80" s="294"/>
      <c r="K80" s="22"/>
    </row>
    <row r="81" spans="1:15" ht="18" customHeight="1" x14ac:dyDescent="0.35">
      <c r="A81" s="19"/>
      <c r="B81" s="272" t="s">
        <v>551</v>
      </c>
      <c r="C81" s="111"/>
      <c r="D81" s="294"/>
      <c r="E81" s="294"/>
      <c r="F81" s="294"/>
      <c r="G81" s="294"/>
      <c r="H81" s="294"/>
      <c r="I81" s="294"/>
      <c r="J81" s="294"/>
      <c r="K81" s="22"/>
    </row>
    <row r="82" spans="1:15" ht="18" customHeight="1" x14ac:dyDescent="0.35">
      <c r="A82" s="19"/>
      <c r="B82" s="272" t="s">
        <v>8</v>
      </c>
      <c r="C82" s="111"/>
      <c r="D82" s="294"/>
      <c r="E82" s="294"/>
      <c r="F82" s="294"/>
      <c r="G82" s="294"/>
      <c r="H82" s="294"/>
      <c r="I82" s="294"/>
      <c r="J82" s="294"/>
      <c r="K82" s="22"/>
    </row>
    <row r="83" spans="1:15" ht="10" customHeight="1" x14ac:dyDescent="0.35">
      <c r="A83" s="24"/>
      <c r="B83" s="25"/>
      <c r="C83" s="25"/>
      <c r="D83" s="25"/>
      <c r="E83" s="25"/>
      <c r="F83" s="25"/>
      <c r="G83" s="25"/>
      <c r="H83" s="25"/>
      <c r="I83" s="25"/>
      <c r="J83" s="25"/>
      <c r="K83" s="26"/>
    </row>
    <row r="84" spans="1:15" ht="10" customHeight="1" x14ac:dyDescent="0.35"/>
    <row r="85" spans="1:15" ht="10" customHeight="1" x14ac:dyDescent="0.35">
      <c r="A85" s="16"/>
      <c r="B85" s="17"/>
      <c r="C85" s="17"/>
      <c r="D85" s="17"/>
      <c r="E85" s="17"/>
      <c r="F85" s="17"/>
      <c r="G85" s="17"/>
      <c r="H85" s="17"/>
      <c r="I85" s="17"/>
      <c r="J85" s="17"/>
      <c r="K85" s="18"/>
    </row>
    <row r="86" spans="1:15" ht="18" customHeight="1" x14ac:dyDescent="0.35">
      <c r="A86" s="19"/>
      <c r="B86" s="273" t="s">
        <v>556</v>
      </c>
      <c r="C86" s="20"/>
      <c r="D86" s="114"/>
      <c r="E86" s="114"/>
      <c r="F86" s="114"/>
      <c r="G86" s="114"/>
      <c r="H86" s="114"/>
      <c r="I86" s="114"/>
      <c r="J86" s="114"/>
      <c r="K86" s="22"/>
    </row>
    <row r="87" spans="1:15" ht="18" customHeight="1" x14ac:dyDescent="0.35">
      <c r="A87" s="19"/>
      <c r="B87" s="272" t="s">
        <v>546</v>
      </c>
      <c r="C87" s="111"/>
      <c r="D87" s="347"/>
      <c r="E87" s="347"/>
      <c r="F87" s="347"/>
      <c r="G87" s="347"/>
      <c r="H87" s="347"/>
      <c r="I87" s="347"/>
      <c r="J87" s="347"/>
      <c r="K87" s="22"/>
    </row>
    <row r="88" spans="1:15" ht="10" customHeight="1" x14ac:dyDescent="0.35">
      <c r="A88" s="19"/>
      <c r="B88" s="238"/>
      <c r="C88" s="21"/>
      <c r="D88" s="21"/>
      <c r="E88" s="21"/>
      <c r="F88" s="21"/>
      <c r="G88" s="21"/>
      <c r="H88" s="21"/>
      <c r="I88" s="21"/>
      <c r="J88" s="21"/>
      <c r="K88" s="22"/>
    </row>
    <row r="89" spans="1:15" ht="18" customHeight="1" x14ac:dyDescent="0.35">
      <c r="A89" s="19"/>
      <c r="B89" s="273" t="s">
        <v>547</v>
      </c>
      <c r="C89" s="20"/>
      <c r="D89" s="349" t="s">
        <v>513</v>
      </c>
      <c r="E89" s="349"/>
      <c r="F89" s="349"/>
      <c r="G89" s="21"/>
      <c r="H89" s="45"/>
      <c r="I89" s="21"/>
      <c r="J89" s="31" t="s">
        <v>544</v>
      </c>
      <c r="K89" s="22"/>
    </row>
    <row r="90" spans="1:15" ht="18" customHeight="1" x14ac:dyDescent="0.35">
      <c r="A90" s="19"/>
      <c r="B90" s="126"/>
      <c r="C90" s="278" t="s">
        <v>511</v>
      </c>
      <c r="D90" s="194"/>
      <c r="E90" s="279" t="s">
        <v>512</v>
      </c>
      <c r="F90" s="194"/>
      <c r="G90" s="155"/>
      <c r="H90" s="70"/>
      <c r="I90" s="124"/>
      <c r="J90" s="43">
        <f>ROUND(((F90-D90)/30.4),0)</f>
        <v>0</v>
      </c>
      <c r="K90" s="22"/>
      <c r="O90" s="48"/>
    </row>
    <row r="91" spans="1:15" ht="18" customHeight="1" x14ac:dyDescent="0.35">
      <c r="A91" s="19"/>
      <c r="B91" s="126"/>
      <c r="C91" s="278" t="s">
        <v>511</v>
      </c>
      <c r="D91" s="194"/>
      <c r="E91" s="279" t="s">
        <v>512</v>
      </c>
      <c r="F91" s="194"/>
      <c r="G91" s="155"/>
      <c r="H91" s="70"/>
      <c r="I91" s="124"/>
      <c r="J91" s="43">
        <f>ROUND(((F91-D91)/30.4),0)</f>
        <v>0</v>
      </c>
      <c r="K91" s="22"/>
      <c r="O91" s="48"/>
    </row>
    <row r="92" spans="1:15" ht="10" customHeight="1" x14ac:dyDescent="0.35">
      <c r="A92" s="19"/>
      <c r="B92" s="111"/>
      <c r="C92" s="111"/>
      <c r="D92" s="83"/>
      <c r="E92" s="114"/>
      <c r="F92" s="114"/>
      <c r="G92" s="114"/>
      <c r="H92" s="114"/>
      <c r="I92" s="114"/>
      <c r="J92" s="114"/>
      <c r="K92" s="22"/>
    </row>
    <row r="93" spans="1:15" ht="18" customHeight="1" x14ac:dyDescent="0.35">
      <c r="A93" s="19"/>
      <c r="B93" s="305" t="s">
        <v>548</v>
      </c>
      <c r="C93" s="305"/>
      <c r="D93" s="305"/>
      <c r="E93" s="305"/>
      <c r="F93" s="305"/>
      <c r="G93" s="305"/>
      <c r="H93" s="305"/>
      <c r="I93" s="305"/>
      <c r="J93" s="305"/>
      <c r="K93" s="22"/>
    </row>
    <row r="94" spans="1:15" ht="18" customHeight="1" x14ac:dyDescent="0.35">
      <c r="A94" s="19"/>
      <c r="B94" s="272" t="s">
        <v>549</v>
      </c>
      <c r="C94" s="111"/>
      <c r="D94" s="294"/>
      <c r="E94" s="294"/>
      <c r="F94" s="294"/>
      <c r="G94" s="294"/>
      <c r="H94" s="294"/>
      <c r="I94" s="294"/>
      <c r="J94" s="294"/>
      <c r="K94" s="22"/>
    </row>
    <row r="95" spans="1:15" ht="18" customHeight="1" x14ac:dyDescent="0.35">
      <c r="A95" s="19"/>
      <c r="B95" s="272" t="s">
        <v>550</v>
      </c>
      <c r="C95" s="111"/>
      <c r="D95" s="294"/>
      <c r="E95" s="294"/>
      <c r="F95" s="294"/>
      <c r="G95" s="294"/>
      <c r="H95" s="294"/>
      <c r="I95" s="294"/>
      <c r="J95" s="294"/>
      <c r="K95" s="22"/>
    </row>
    <row r="96" spans="1:15" ht="18" customHeight="1" x14ac:dyDescent="0.35">
      <c r="A96" s="19"/>
      <c r="B96" s="272" t="s">
        <v>551</v>
      </c>
      <c r="C96" s="111"/>
      <c r="D96" s="294"/>
      <c r="E96" s="294"/>
      <c r="F96" s="294"/>
      <c r="G96" s="294"/>
      <c r="H96" s="294"/>
      <c r="I96" s="294"/>
      <c r="J96" s="294"/>
      <c r="K96" s="22"/>
    </row>
    <row r="97" spans="1:15" ht="18" customHeight="1" x14ac:dyDescent="0.35">
      <c r="A97" s="19"/>
      <c r="B97" s="272" t="s">
        <v>8</v>
      </c>
      <c r="C97" s="111"/>
      <c r="D97" s="294"/>
      <c r="E97" s="294"/>
      <c r="F97" s="294"/>
      <c r="G97" s="294"/>
      <c r="H97" s="294"/>
      <c r="I97" s="294"/>
      <c r="J97" s="294"/>
      <c r="K97" s="22"/>
    </row>
    <row r="98" spans="1:15" ht="10" customHeight="1" x14ac:dyDescent="0.35">
      <c r="A98" s="24"/>
      <c r="B98" s="25"/>
      <c r="C98" s="25"/>
      <c r="D98" s="25"/>
      <c r="E98" s="25"/>
      <c r="F98" s="25"/>
      <c r="G98" s="25"/>
      <c r="H98" s="25"/>
      <c r="I98" s="25"/>
      <c r="J98" s="25"/>
      <c r="K98" s="26"/>
    </row>
    <row r="99" spans="1:15" ht="10" customHeight="1" x14ac:dyDescent="0.35"/>
    <row r="100" spans="1:15" ht="10" customHeight="1" x14ac:dyDescent="0.35">
      <c r="A100" s="16"/>
      <c r="B100" s="17"/>
      <c r="C100" s="17"/>
      <c r="D100" s="17"/>
      <c r="E100" s="17"/>
      <c r="F100" s="17"/>
      <c r="G100" s="17"/>
      <c r="H100" s="17"/>
      <c r="I100" s="17"/>
      <c r="J100" s="17"/>
      <c r="K100" s="18"/>
    </row>
    <row r="101" spans="1:15" ht="18" customHeight="1" x14ac:dyDescent="0.35">
      <c r="A101" s="19"/>
      <c r="B101" s="273" t="s">
        <v>557</v>
      </c>
      <c r="C101" s="20"/>
      <c r="D101" s="114"/>
      <c r="E101" s="114"/>
      <c r="F101" s="114"/>
      <c r="G101" s="114"/>
      <c r="H101" s="114"/>
      <c r="I101" s="114"/>
      <c r="J101" s="114"/>
      <c r="K101" s="22"/>
    </row>
    <row r="102" spans="1:15" ht="18" customHeight="1" x14ac:dyDescent="0.35">
      <c r="A102" s="19"/>
      <c r="B102" s="272" t="s">
        <v>546</v>
      </c>
      <c r="C102" s="111"/>
      <c r="D102" s="347"/>
      <c r="E102" s="347"/>
      <c r="F102" s="347"/>
      <c r="G102" s="347"/>
      <c r="H102" s="347"/>
      <c r="I102" s="347"/>
      <c r="J102" s="347"/>
      <c r="K102" s="22"/>
    </row>
    <row r="103" spans="1:15" ht="10" customHeight="1" x14ac:dyDescent="0.35">
      <c r="A103" s="19"/>
      <c r="B103" s="238"/>
      <c r="C103" s="21"/>
      <c r="D103" s="21"/>
      <c r="E103" s="21"/>
      <c r="F103" s="21"/>
      <c r="G103" s="21"/>
      <c r="H103" s="21"/>
      <c r="I103" s="21"/>
      <c r="J103" s="21"/>
      <c r="K103" s="22"/>
    </row>
    <row r="104" spans="1:15" ht="18" customHeight="1" x14ac:dyDescent="0.35">
      <c r="A104" s="19"/>
      <c r="B104" s="273" t="s">
        <v>547</v>
      </c>
      <c r="C104" s="20"/>
      <c r="D104" s="349" t="s">
        <v>513</v>
      </c>
      <c r="E104" s="349"/>
      <c r="F104" s="349"/>
      <c r="G104" s="21"/>
      <c r="H104" s="45"/>
      <c r="I104" s="21"/>
      <c r="J104" s="31" t="s">
        <v>544</v>
      </c>
      <c r="K104" s="22"/>
    </row>
    <row r="105" spans="1:15" ht="18" customHeight="1" x14ac:dyDescent="0.35">
      <c r="A105" s="19"/>
      <c r="B105" s="126"/>
      <c r="C105" s="278" t="s">
        <v>511</v>
      </c>
      <c r="D105" s="194"/>
      <c r="E105" s="279" t="s">
        <v>512</v>
      </c>
      <c r="F105" s="194"/>
      <c r="G105" s="155"/>
      <c r="H105" s="70"/>
      <c r="I105" s="124"/>
      <c r="J105" s="43">
        <f>ROUND(((F105-D105)/30.4),0)</f>
        <v>0</v>
      </c>
      <c r="K105" s="22"/>
      <c r="O105" s="48"/>
    </row>
    <row r="106" spans="1:15" ht="18" customHeight="1" x14ac:dyDescent="0.35">
      <c r="A106" s="19"/>
      <c r="B106" s="126"/>
      <c r="C106" s="278" t="s">
        <v>511</v>
      </c>
      <c r="D106" s="194"/>
      <c r="E106" s="279" t="s">
        <v>512</v>
      </c>
      <c r="F106" s="194"/>
      <c r="G106" s="155"/>
      <c r="H106" s="70"/>
      <c r="I106" s="124"/>
      <c r="J106" s="43">
        <f>ROUND(((F106-D106)/30.4),0)</f>
        <v>0</v>
      </c>
      <c r="K106" s="22"/>
      <c r="O106" s="48"/>
    </row>
    <row r="107" spans="1:15" ht="10" customHeight="1" x14ac:dyDescent="0.35">
      <c r="A107" s="19"/>
      <c r="B107" s="111"/>
      <c r="C107" s="111"/>
      <c r="D107" s="83"/>
      <c r="E107" s="114"/>
      <c r="F107" s="114"/>
      <c r="G107" s="114"/>
      <c r="H107" s="114"/>
      <c r="I107" s="114"/>
      <c r="J107" s="114"/>
      <c r="K107" s="22"/>
    </row>
    <row r="108" spans="1:15" ht="18" customHeight="1" x14ac:dyDescent="0.35">
      <c r="A108" s="19"/>
      <c r="B108" s="305" t="s">
        <v>548</v>
      </c>
      <c r="C108" s="305"/>
      <c r="D108" s="305"/>
      <c r="E108" s="305"/>
      <c r="F108" s="305"/>
      <c r="G108" s="305"/>
      <c r="H108" s="305"/>
      <c r="I108" s="305"/>
      <c r="J108" s="305"/>
      <c r="K108" s="22"/>
    </row>
    <row r="109" spans="1:15" ht="18" customHeight="1" x14ac:dyDescent="0.35">
      <c r="A109" s="19"/>
      <c r="B109" s="272" t="s">
        <v>549</v>
      </c>
      <c r="C109" s="111"/>
      <c r="D109" s="294"/>
      <c r="E109" s="294"/>
      <c r="F109" s="294"/>
      <c r="G109" s="294"/>
      <c r="H109" s="294"/>
      <c r="I109" s="294"/>
      <c r="J109" s="294"/>
      <c r="K109" s="22"/>
    </row>
    <row r="110" spans="1:15" ht="18" customHeight="1" x14ac:dyDescent="0.35">
      <c r="A110" s="19"/>
      <c r="B110" s="272" t="s">
        <v>550</v>
      </c>
      <c r="C110" s="111"/>
      <c r="D110" s="294"/>
      <c r="E110" s="294"/>
      <c r="F110" s="294"/>
      <c r="G110" s="294"/>
      <c r="H110" s="294"/>
      <c r="I110" s="294"/>
      <c r="J110" s="294"/>
      <c r="K110" s="22"/>
    </row>
    <row r="111" spans="1:15" ht="18" customHeight="1" x14ac:dyDescent="0.35">
      <c r="A111" s="19"/>
      <c r="B111" s="272" t="s">
        <v>551</v>
      </c>
      <c r="C111" s="111"/>
      <c r="D111" s="294"/>
      <c r="E111" s="294"/>
      <c r="F111" s="294"/>
      <c r="G111" s="294"/>
      <c r="H111" s="294"/>
      <c r="I111" s="294"/>
      <c r="J111" s="294"/>
      <c r="K111" s="22"/>
    </row>
    <row r="112" spans="1:15" ht="18" customHeight="1" x14ac:dyDescent="0.35">
      <c r="A112" s="19"/>
      <c r="B112" s="272" t="s">
        <v>8</v>
      </c>
      <c r="C112" s="111"/>
      <c r="D112" s="294"/>
      <c r="E112" s="294"/>
      <c r="F112" s="294"/>
      <c r="G112" s="294"/>
      <c r="H112" s="294"/>
      <c r="I112" s="294"/>
      <c r="J112" s="294"/>
      <c r="K112" s="22"/>
    </row>
    <row r="113" spans="1:15" ht="10" customHeight="1" x14ac:dyDescent="0.35">
      <c r="A113" s="24"/>
      <c r="B113" s="25"/>
      <c r="C113" s="25"/>
      <c r="D113" s="25"/>
      <c r="E113" s="25"/>
      <c r="F113" s="25"/>
      <c r="G113" s="25"/>
      <c r="H113" s="25"/>
      <c r="I113" s="25"/>
      <c r="J113" s="25"/>
      <c r="K113" s="26"/>
    </row>
    <row r="114" spans="1:15" ht="10" customHeight="1" x14ac:dyDescent="0.35"/>
    <row r="115" spans="1:15" ht="10" customHeight="1" x14ac:dyDescent="0.35">
      <c r="A115" s="16"/>
      <c r="B115" s="17"/>
      <c r="C115" s="17"/>
      <c r="D115" s="17"/>
      <c r="E115" s="17"/>
      <c r="F115" s="17"/>
      <c r="G115" s="17"/>
      <c r="H115" s="17"/>
      <c r="I115" s="17"/>
      <c r="J115" s="17"/>
      <c r="K115" s="18"/>
    </row>
    <row r="116" spans="1:15" ht="18" customHeight="1" x14ac:dyDescent="0.35">
      <c r="A116" s="19"/>
      <c r="B116" s="273" t="s">
        <v>558</v>
      </c>
      <c r="C116" s="20"/>
      <c r="D116" s="114"/>
      <c r="E116" s="114"/>
      <c r="F116" s="114"/>
      <c r="G116" s="114"/>
      <c r="H116" s="114"/>
      <c r="I116" s="114"/>
      <c r="J116" s="114"/>
      <c r="K116" s="22"/>
    </row>
    <row r="117" spans="1:15" ht="18" customHeight="1" x14ac:dyDescent="0.35">
      <c r="A117" s="19"/>
      <c r="B117" s="272" t="s">
        <v>546</v>
      </c>
      <c r="C117" s="111"/>
      <c r="D117" s="347"/>
      <c r="E117" s="347"/>
      <c r="F117" s="347"/>
      <c r="G117" s="347"/>
      <c r="H117" s="347"/>
      <c r="I117" s="347"/>
      <c r="J117" s="347"/>
      <c r="K117" s="22"/>
    </row>
    <row r="118" spans="1:15" ht="10" customHeight="1" x14ac:dyDescent="0.35">
      <c r="A118" s="19"/>
      <c r="B118" s="238"/>
      <c r="C118" s="21"/>
      <c r="D118" s="21"/>
      <c r="E118" s="21"/>
      <c r="F118" s="21"/>
      <c r="G118" s="21"/>
      <c r="H118" s="21"/>
      <c r="I118" s="21"/>
      <c r="J118" s="21"/>
      <c r="K118" s="22"/>
    </row>
    <row r="119" spans="1:15" ht="18" customHeight="1" x14ac:dyDescent="0.35">
      <c r="A119" s="19"/>
      <c r="B119" s="273" t="s">
        <v>547</v>
      </c>
      <c r="C119" s="20"/>
      <c r="D119" s="349" t="s">
        <v>513</v>
      </c>
      <c r="E119" s="349"/>
      <c r="F119" s="349"/>
      <c r="G119" s="21"/>
      <c r="H119" s="45"/>
      <c r="I119" s="21"/>
      <c r="J119" s="31" t="s">
        <v>544</v>
      </c>
      <c r="K119" s="22"/>
    </row>
    <row r="120" spans="1:15" ht="18" customHeight="1" x14ac:dyDescent="0.35">
      <c r="A120" s="19"/>
      <c r="B120" s="126"/>
      <c r="C120" s="278" t="s">
        <v>511</v>
      </c>
      <c r="D120" s="194"/>
      <c r="E120" s="279" t="s">
        <v>512</v>
      </c>
      <c r="F120" s="194"/>
      <c r="G120" s="155"/>
      <c r="H120" s="70"/>
      <c r="I120" s="124"/>
      <c r="J120" s="43">
        <f>ROUND(((F120-D120)/30.4),0)</f>
        <v>0</v>
      </c>
      <c r="K120" s="22"/>
      <c r="O120" s="48"/>
    </row>
    <row r="121" spans="1:15" ht="18" customHeight="1" x14ac:dyDescent="0.35">
      <c r="A121" s="19"/>
      <c r="B121" s="126"/>
      <c r="C121" s="278" t="s">
        <v>511</v>
      </c>
      <c r="D121" s="194"/>
      <c r="E121" s="279" t="s">
        <v>512</v>
      </c>
      <c r="F121" s="194"/>
      <c r="G121" s="155"/>
      <c r="H121" s="70"/>
      <c r="I121" s="124"/>
      <c r="J121" s="43">
        <f>ROUND(((F121-D121)/30.4),0)</f>
        <v>0</v>
      </c>
      <c r="K121" s="22"/>
      <c r="O121" s="48"/>
    </row>
    <row r="122" spans="1:15" ht="10" customHeight="1" x14ac:dyDescent="0.35">
      <c r="A122" s="19"/>
      <c r="B122" s="111"/>
      <c r="C122" s="111"/>
      <c r="D122" s="83"/>
      <c r="E122" s="114"/>
      <c r="F122" s="114"/>
      <c r="G122" s="114"/>
      <c r="H122" s="114"/>
      <c r="I122" s="114"/>
      <c r="J122" s="114"/>
      <c r="K122" s="22"/>
    </row>
    <row r="123" spans="1:15" ht="18" customHeight="1" x14ac:dyDescent="0.35">
      <c r="A123" s="19"/>
      <c r="B123" s="305" t="s">
        <v>548</v>
      </c>
      <c r="C123" s="305"/>
      <c r="D123" s="305"/>
      <c r="E123" s="305"/>
      <c r="F123" s="305"/>
      <c r="G123" s="305"/>
      <c r="H123" s="305"/>
      <c r="I123" s="305"/>
      <c r="J123" s="305"/>
      <c r="K123" s="22"/>
    </row>
    <row r="124" spans="1:15" ht="18" customHeight="1" x14ac:dyDescent="0.35">
      <c r="A124" s="19"/>
      <c r="B124" s="272" t="s">
        <v>549</v>
      </c>
      <c r="C124" s="111"/>
      <c r="D124" s="294"/>
      <c r="E124" s="294"/>
      <c r="F124" s="294"/>
      <c r="G124" s="294"/>
      <c r="H124" s="294"/>
      <c r="I124" s="294"/>
      <c r="J124" s="294"/>
      <c r="K124" s="22"/>
    </row>
    <row r="125" spans="1:15" ht="18" customHeight="1" x14ac:dyDescent="0.35">
      <c r="A125" s="19"/>
      <c r="B125" s="272" t="s">
        <v>550</v>
      </c>
      <c r="C125" s="111"/>
      <c r="D125" s="294"/>
      <c r="E125" s="294"/>
      <c r="F125" s="294"/>
      <c r="G125" s="294"/>
      <c r="H125" s="294"/>
      <c r="I125" s="294"/>
      <c r="J125" s="294"/>
      <c r="K125" s="22"/>
    </row>
    <row r="126" spans="1:15" ht="18" customHeight="1" x14ac:dyDescent="0.35">
      <c r="A126" s="19"/>
      <c r="B126" s="272" t="s">
        <v>551</v>
      </c>
      <c r="C126" s="111"/>
      <c r="D126" s="294"/>
      <c r="E126" s="294"/>
      <c r="F126" s="294"/>
      <c r="G126" s="294"/>
      <c r="H126" s="294"/>
      <c r="I126" s="294"/>
      <c r="J126" s="294"/>
      <c r="K126" s="22"/>
    </row>
    <row r="127" spans="1:15" ht="18" customHeight="1" x14ac:dyDescent="0.35">
      <c r="A127" s="19"/>
      <c r="B127" s="272" t="s">
        <v>8</v>
      </c>
      <c r="C127" s="111"/>
      <c r="D127" s="294"/>
      <c r="E127" s="294"/>
      <c r="F127" s="294"/>
      <c r="G127" s="294"/>
      <c r="H127" s="294"/>
      <c r="I127" s="294"/>
      <c r="J127" s="294"/>
      <c r="K127" s="22"/>
    </row>
    <row r="128" spans="1:15" ht="10" customHeight="1" x14ac:dyDescent="0.35">
      <c r="A128" s="24"/>
      <c r="B128" s="25"/>
      <c r="C128" s="25"/>
      <c r="D128" s="25"/>
      <c r="E128" s="25"/>
      <c r="F128" s="25"/>
      <c r="G128" s="25"/>
      <c r="H128" s="25"/>
      <c r="I128" s="25"/>
      <c r="J128" s="25"/>
      <c r="K128" s="26"/>
    </row>
    <row r="129" spans="1:15" ht="10" customHeight="1" x14ac:dyDescent="0.35"/>
    <row r="130" spans="1:15" ht="10" customHeight="1" x14ac:dyDescent="0.35">
      <c r="A130" s="16"/>
      <c r="B130" s="17"/>
      <c r="C130" s="17"/>
      <c r="D130" s="17"/>
      <c r="E130" s="17"/>
      <c r="F130" s="17"/>
      <c r="G130" s="17"/>
      <c r="H130" s="17"/>
      <c r="I130" s="17"/>
      <c r="J130" s="17"/>
      <c r="K130" s="18"/>
    </row>
    <row r="131" spans="1:15" ht="18" customHeight="1" x14ac:dyDescent="0.35">
      <c r="A131" s="19"/>
      <c r="B131" s="273" t="s">
        <v>559</v>
      </c>
      <c r="C131" s="20"/>
      <c r="D131" s="114"/>
      <c r="E131" s="114"/>
      <c r="F131" s="114"/>
      <c r="G131" s="114"/>
      <c r="H131" s="114"/>
      <c r="I131" s="114"/>
      <c r="J131" s="114"/>
      <c r="K131" s="22"/>
    </row>
    <row r="132" spans="1:15" ht="18" customHeight="1" x14ac:dyDescent="0.35">
      <c r="A132" s="19"/>
      <c r="B132" s="272" t="s">
        <v>546</v>
      </c>
      <c r="C132" s="111"/>
      <c r="D132" s="347"/>
      <c r="E132" s="347"/>
      <c r="F132" s="347"/>
      <c r="G132" s="347"/>
      <c r="H132" s="347"/>
      <c r="I132" s="347"/>
      <c r="J132" s="347"/>
      <c r="K132" s="22"/>
    </row>
    <row r="133" spans="1:15" ht="10" customHeight="1" x14ac:dyDescent="0.35">
      <c r="A133" s="19"/>
      <c r="B133" s="238"/>
      <c r="C133" s="21"/>
      <c r="D133" s="21"/>
      <c r="E133" s="21"/>
      <c r="F133" s="21"/>
      <c r="G133" s="21"/>
      <c r="H133" s="21"/>
      <c r="I133" s="21"/>
      <c r="J133" s="21"/>
      <c r="K133" s="22"/>
    </row>
    <row r="134" spans="1:15" ht="18" customHeight="1" x14ac:dyDescent="0.35">
      <c r="A134" s="19"/>
      <c r="B134" s="273" t="s">
        <v>547</v>
      </c>
      <c r="C134" s="20"/>
      <c r="D134" s="349" t="s">
        <v>513</v>
      </c>
      <c r="E134" s="349"/>
      <c r="F134" s="349"/>
      <c r="G134" s="21"/>
      <c r="H134" s="45"/>
      <c r="I134" s="21"/>
      <c r="J134" s="31" t="s">
        <v>544</v>
      </c>
      <c r="K134" s="22"/>
    </row>
    <row r="135" spans="1:15" ht="18" customHeight="1" x14ac:dyDescent="0.35">
      <c r="A135" s="19"/>
      <c r="B135" s="126"/>
      <c r="C135" s="278" t="s">
        <v>511</v>
      </c>
      <c r="D135" s="194"/>
      <c r="E135" s="279" t="s">
        <v>512</v>
      </c>
      <c r="F135" s="194"/>
      <c r="G135" s="155"/>
      <c r="H135" s="70"/>
      <c r="I135" s="124"/>
      <c r="J135" s="43">
        <f>ROUND(((F135-D135)/30.4),0)</f>
        <v>0</v>
      </c>
      <c r="K135" s="22"/>
      <c r="O135" s="48"/>
    </row>
    <row r="136" spans="1:15" ht="18" customHeight="1" x14ac:dyDescent="0.35">
      <c r="A136" s="19"/>
      <c r="B136" s="126"/>
      <c r="C136" s="278" t="s">
        <v>511</v>
      </c>
      <c r="D136" s="194"/>
      <c r="E136" s="279" t="s">
        <v>512</v>
      </c>
      <c r="F136" s="194"/>
      <c r="G136" s="155"/>
      <c r="H136" s="70"/>
      <c r="I136" s="124"/>
      <c r="J136" s="43">
        <f>ROUND(((F136-D136)/30.4),0)</f>
        <v>0</v>
      </c>
      <c r="K136" s="22"/>
      <c r="O136" s="48"/>
    </row>
    <row r="137" spans="1:15" ht="10" customHeight="1" x14ac:dyDescent="0.35">
      <c r="A137" s="19"/>
      <c r="B137" s="111"/>
      <c r="C137" s="111"/>
      <c r="D137" s="83"/>
      <c r="E137" s="114"/>
      <c r="F137" s="114"/>
      <c r="G137" s="114"/>
      <c r="H137" s="114"/>
      <c r="I137" s="114"/>
      <c r="J137" s="114"/>
      <c r="K137" s="22"/>
    </row>
    <row r="138" spans="1:15" ht="18" customHeight="1" x14ac:dyDescent="0.35">
      <c r="A138" s="19"/>
      <c r="B138" s="305" t="s">
        <v>548</v>
      </c>
      <c r="C138" s="305"/>
      <c r="D138" s="305"/>
      <c r="E138" s="305"/>
      <c r="F138" s="305"/>
      <c r="G138" s="305"/>
      <c r="H138" s="305"/>
      <c r="I138" s="305"/>
      <c r="J138" s="305"/>
      <c r="K138" s="22"/>
    </row>
    <row r="139" spans="1:15" ht="18" customHeight="1" x14ac:dyDescent="0.35">
      <c r="A139" s="19"/>
      <c r="B139" s="272" t="s">
        <v>549</v>
      </c>
      <c r="C139" s="111"/>
      <c r="D139" s="294"/>
      <c r="E139" s="294"/>
      <c r="F139" s="294"/>
      <c r="G139" s="294"/>
      <c r="H139" s="294"/>
      <c r="I139" s="294"/>
      <c r="J139" s="294"/>
      <c r="K139" s="22"/>
    </row>
    <row r="140" spans="1:15" ht="18" customHeight="1" x14ac:dyDescent="0.35">
      <c r="A140" s="19"/>
      <c r="B140" s="272" t="s">
        <v>550</v>
      </c>
      <c r="C140" s="111"/>
      <c r="D140" s="294"/>
      <c r="E140" s="294"/>
      <c r="F140" s="294"/>
      <c r="G140" s="294"/>
      <c r="H140" s="294"/>
      <c r="I140" s="294"/>
      <c r="J140" s="294"/>
      <c r="K140" s="22"/>
    </row>
    <row r="141" spans="1:15" ht="18" customHeight="1" x14ac:dyDescent="0.35">
      <c r="A141" s="19"/>
      <c r="B141" s="272" t="s">
        <v>551</v>
      </c>
      <c r="C141" s="111"/>
      <c r="D141" s="294"/>
      <c r="E141" s="294"/>
      <c r="F141" s="294"/>
      <c r="G141" s="294"/>
      <c r="H141" s="294"/>
      <c r="I141" s="294"/>
      <c r="J141" s="294"/>
      <c r="K141" s="22"/>
    </row>
    <row r="142" spans="1:15" ht="18" customHeight="1" x14ac:dyDescent="0.35">
      <c r="A142" s="19"/>
      <c r="B142" s="272" t="s">
        <v>8</v>
      </c>
      <c r="C142" s="111"/>
      <c r="D142" s="294"/>
      <c r="E142" s="294"/>
      <c r="F142" s="294"/>
      <c r="G142" s="294"/>
      <c r="H142" s="294"/>
      <c r="I142" s="294"/>
      <c r="J142" s="294"/>
      <c r="K142" s="22"/>
    </row>
    <row r="143" spans="1:15" ht="10" customHeight="1" x14ac:dyDescent="0.35">
      <c r="A143" s="24"/>
      <c r="B143" s="25"/>
      <c r="C143" s="25"/>
      <c r="D143" s="25"/>
      <c r="E143" s="25"/>
      <c r="F143" s="25"/>
      <c r="G143" s="25"/>
      <c r="H143" s="25"/>
      <c r="I143" s="25"/>
      <c r="J143" s="25"/>
      <c r="K143" s="26"/>
    </row>
    <row r="144" spans="1:15" ht="10" customHeight="1" x14ac:dyDescent="0.35"/>
    <row r="145" spans="1:15" ht="10" customHeight="1" x14ac:dyDescent="0.35">
      <c r="A145" s="16"/>
      <c r="B145" s="17"/>
      <c r="C145" s="17"/>
      <c r="D145" s="17"/>
      <c r="E145" s="17"/>
      <c r="F145" s="17"/>
      <c r="G145" s="17"/>
      <c r="H145" s="17"/>
      <c r="I145" s="17"/>
      <c r="J145" s="17"/>
      <c r="K145" s="18"/>
    </row>
    <row r="146" spans="1:15" ht="18" customHeight="1" x14ac:dyDescent="0.35">
      <c r="A146" s="19"/>
      <c r="B146" s="273" t="s">
        <v>560</v>
      </c>
      <c r="C146" s="20"/>
      <c r="D146" s="114"/>
      <c r="E146" s="114"/>
      <c r="F146" s="114"/>
      <c r="G146" s="114"/>
      <c r="H146" s="114"/>
      <c r="I146" s="114"/>
      <c r="J146" s="114"/>
      <c r="K146" s="22"/>
    </row>
    <row r="147" spans="1:15" ht="18" customHeight="1" x14ac:dyDescent="0.35">
      <c r="A147" s="19"/>
      <c r="B147" s="272" t="s">
        <v>546</v>
      </c>
      <c r="C147" s="111"/>
      <c r="D147" s="347"/>
      <c r="E147" s="347"/>
      <c r="F147" s="347"/>
      <c r="G147" s="347"/>
      <c r="H147" s="347"/>
      <c r="I147" s="347"/>
      <c r="J147" s="347"/>
      <c r="K147" s="22"/>
    </row>
    <row r="148" spans="1:15" ht="10" customHeight="1" x14ac:dyDescent="0.35">
      <c r="A148" s="19"/>
      <c r="B148" s="238"/>
      <c r="C148" s="21"/>
      <c r="D148" s="21"/>
      <c r="E148" s="21"/>
      <c r="F148" s="21"/>
      <c r="G148" s="21"/>
      <c r="H148" s="21"/>
      <c r="I148" s="21"/>
      <c r="J148" s="21"/>
      <c r="K148" s="22"/>
    </row>
    <row r="149" spans="1:15" ht="18" customHeight="1" x14ac:dyDescent="0.35">
      <c r="A149" s="19"/>
      <c r="B149" s="273" t="s">
        <v>547</v>
      </c>
      <c r="C149" s="20"/>
      <c r="D149" s="349" t="s">
        <v>513</v>
      </c>
      <c r="E149" s="349"/>
      <c r="F149" s="349"/>
      <c r="G149" s="21"/>
      <c r="H149" s="45"/>
      <c r="I149" s="21"/>
      <c r="J149" s="31" t="s">
        <v>544</v>
      </c>
      <c r="K149" s="22"/>
    </row>
    <row r="150" spans="1:15" ht="18" customHeight="1" x14ac:dyDescent="0.35">
      <c r="A150" s="19"/>
      <c r="B150" s="126"/>
      <c r="C150" s="278" t="s">
        <v>511</v>
      </c>
      <c r="D150" s="194"/>
      <c r="E150" s="279" t="s">
        <v>512</v>
      </c>
      <c r="F150" s="194"/>
      <c r="G150" s="155"/>
      <c r="H150" s="70"/>
      <c r="I150" s="124"/>
      <c r="J150" s="43">
        <f>ROUND(((F150-D150)/30.4),0)</f>
        <v>0</v>
      </c>
      <c r="K150" s="22"/>
      <c r="O150" s="48"/>
    </row>
    <row r="151" spans="1:15" ht="18" customHeight="1" x14ac:dyDescent="0.35">
      <c r="A151" s="19"/>
      <c r="B151" s="126"/>
      <c r="C151" s="278" t="s">
        <v>511</v>
      </c>
      <c r="D151" s="194"/>
      <c r="E151" s="279" t="s">
        <v>512</v>
      </c>
      <c r="F151" s="194"/>
      <c r="G151" s="155"/>
      <c r="H151" s="70"/>
      <c r="I151" s="124"/>
      <c r="J151" s="43">
        <f>ROUND(((F151-D151)/30.4),0)</f>
        <v>0</v>
      </c>
      <c r="K151" s="22"/>
      <c r="O151" s="48"/>
    </row>
    <row r="152" spans="1:15" ht="10" customHeight="1" x14ac:dyDescent="0.35">
      <c r="A152" s="19"/>
      <c r="B152" s="111"/>
      <c r="C152" s="111"/>
      <c r="D152" s="83"/>
      <c r="E152" s="114"/>
      <c r="F152" s="114"/>
      <c r="G152" s="114"/>
      <c r="H152" s="114"/>
      <c r="I152" s="114"/>
      <c r="J152" s="114"/>
      <c r="K152" s="22"/>
    </row>
    <row r="153" spans="1:15" ht="18" customHeight="1" x14ac:dyDescent="0.35">
      <c r="A153" s="19"/>
      <c r="B153" s="305" t="s">
        <v>548</v>
      </c>
      <c r="C153" s="305"/>
      <c r="D153" s="305"/>
      <c r="E153" s="305"/>
      <c r="F153" s="305"/>
      <c r="G153" s="305"/>
      <c r="H153" s="305"/>
      <c r="I153" s="305"/>
      <c r="J153" s="305"/>
      <c r="K153" s="22"/>
    </row>
    <row r="154" spans="1:15" ht="18" customHeight="1" x14ac:dyDescent="0.35">
      <c r="A154" s="19"/>
      <c r="B154" s="272" t="s">
        <v>549</v>
      </c>
      <c r="C154" s="111"/>
      <c r="D154" s="294"/>
      <c r="E154" s="294"/>
      <c r="F154" s="294"/>
      <c r="G154" s="294"/>
      <c r="H154" s="294"/>
      <c r="I154" s="294"/>
      <c r="J154" s="294"/>
      <c r="K154" s="22"/>
    </row>
    <row r="155" spans="1:15" ht="18" customHeight="1" x14ac:dyDescent="0.35">
      <c r="A155" s="19"/>
      <c r="B155" s="272" t="s">
        <v>550</v>
      </c>
      <c r="C155" s="111"/>
      <c r="D155" s="294"/>
      <c r="E155" s="294"/>
      <c r="F155" s="294"/>
      <c r="G155" s="294"/>
      <c r="H155" s="294"/>
      <c r="I155" s="294"/>
      <c r="J155" s="294"/>
      <c r="K155" s="22"/>
    </row>
    <row r="156" spans="1:15" ht="18" customHeight="1" x14ac:dyDescent="0.35">
      <c r="A156" s="19"/>
      <c r="B156" s="272" t="s">
        <v>551</v>
      </c>
      <c r="C156" s="111"/>
      <c r="D156" s="294"/>
      <c r="E156" s="294"/>
      <c r="F156" s="294"/>
      <c r="G156" s="294"/>
      <c r="H156" s="294"/>
      <c r="I156" s="294"/>
      <c r="J156" s="294"/>
      <c r="K156" s="22"/>
    </row>
    <row r="157" spans="1:15" ht="18" customHeight="1" x14ac:dyDescent="0.35">
      <c r="A157" s="19"/>
      <c r="B157" s="272" t="s">
        <v>8</v>
      </c>
      <c r="C157" s="111"/>
      <c r="D157" s="294"/>
      <c r="E157" s="294"/>
      <c r="F157" s="294"/>
      <c r="G157" s="294"/>
      <c r="H157" s="294"/>
      <c r="I157" s="294"/>
      <c r="J157" s="294"/>
      <c r="K157" s="22"/>
    </row>
    <row r="158" spans="1:15" ht="10" customHeight="1" x14ac:dyDescent="0.35">
      <c r="A158" s="24"/>
      <c r="B158" s="25"/>
      <c r="C158" s="25"/>
      <c r="D158" s="25"/>
      <c r="E158" s="25"/>
      <c r="F158" s="25"/>
      <c r="G158" s="25"/>
      <c r="H158" s="25"/>
      <c r="I158" s="25"/>
      <c r="J158" s="25"/>
      <c r="K158" s="26"/>
    </row>
    <row r="159" spans="1:15" ht="10" customHeight="1" x14ac:dyDescent="0.35"/>
    <row r="160" spans="1:15" ht="10" customHeight="1" x14ac:dyDescent="0.35"/>
    <row r="161" ht="10" customHeight="1" x14ac:dyDescent="0.35"/>
    <row r="162" ht="10" customHeight="1" x14ac:dyDescent="0.35"/>
    <row r="163" ht="10" customHeight="1" x14ac:dyDescent="0.35"/>
    <row r="164" ht="10" customHeight="1" x14ac:dyDescent="0.35"/>
    <row r="165" ht="10" customHeight="1" x14ac:dyDescent="0.35"/>
    <row r="166" ht="10" customHeight="1" x14ac:dyDescent="0.35"/>
    <row r="167" ht="10" customHeight="1" x14ac:dyDescent="0.35"/>
    <row r="168" ht="10" customHeight="1" x14ac:dyDescent="0.35"/>
    <row r="169" ht="10" customHeight="1" x14ac:dyDescent="0.35"/>
    <row r="170" ht="10" customHeight="1" x14ac:dyDescent="0.35"/>
    <row r="171" ht="10" customHeight="1" x14ac:dyDescent="0.35"/>
    <row r="172" ht="10" customHeight="1" x14ac:dyDescent="0.35"/>
    <row r="173" ht="10" customHeight="1" x14ac:dyDescent="0.35"/>
    <row r="174" ht="10" customHeight="1" x14ac:dyDescent="0.35"/>
    <row r="175" ht="10" customHeight="1" x14ac:dyDescent="0.35"/>
    <row r="176" ht="10" customHeight="1" x14ac:dyDescent="0.35"/>
    <row r="177" ht="10" customHeight="1" x14ac:dyDescent="0.35"/>
    <row r="178" ht="10" customHeight="1" x14ac:dyDescent="0.35"/>
    <row r="179" ht="10" customHeight="1" x14ac:dyDescent="0.35"/>
    <row r="180" ht="10" customHeight="1" x14ac:dyDescent="0.35"/>
    <row r="181" ht="10" customHeight="1" x14ac:dyDescent="0.35"/>
    <row r="182" ht="10" customHeight="1" x14ac:dyDescent="0.35"/>
    <row r="183" ht="10" customHeight="1" x14ac:dyDescent="0.35"/>
    <row r="184" ht="10" customHeight="1" x14ac:dyDescent="0.35"/>
    <row r="185" ht="10" customHeight="1" x14ac:dyDescent="0.35"/>
    <row r="186" ht="10" customHeight="1" x14ac:dyDescent="0.35"/>
    <row r="187" ht="10" customHeight="1" x14ac:dyDescent="0.35"/>
    <row r="188" ht="10" customHeight="1" x14ac:dyDescent="0.35"/>
    <row r="189" ht="10" customHeight="1" x14ac:dyDescent="0.35"/>
    <row r="190" ht="10" customHeight="1" x14ac:dyDescent="0.35"/>
    <row r="191" ht="10" customHeight="1" x14ac:dyDescent="0.35"/>
    <row r="192" ht="10" customHeight="1" x14ac:dyDescent="0.35"/>
    <row r="193" ht="10" customHeight="1" x14ac:dyDescent="0.35"/>
    <row r="194" ht="10" customHeight="1" x14ac:dyDescent="0.35"/>
    <row r="195" ht="10" customHeight="1" x14ac:dyDescent="0.35"/>
    <row r="196" ht="10" customHeight="1" x14ac:dyDescent="0.35"/>
    <row r="197" ht="10" customHeight="1" x14ac:dyDescent="0.35"/>
    <row r="198" ht="10" customHeight="1" x14ac:dyDescent="0.35"/>
    <row r="199" ht="10" customHeight="1" x14ac:dyDescent="0.35"/>
    <row r="200" ht="10" customHeight="1" x14ac:dyDescent="0.35"/>
    <row r="201" ht="10" customHeight="1" x14ac:dyDescent="0.35"/>
    <row r="202" ht="10" customHeight="1" x14ac:dyDescent="0.35"/>
    <row r="203" ht="10" customHeight="1" x14ac:dyDescent="0.35"/>
    <row r="204" ht="10" customHeight="1" x14ac:dyDescent="0.35"/>
    <row r="205" ht="10" customHeight="1" x14ac:dyDescent="0.35"/>
    <row r="206" ht="10" customHeight="1" x14ac:dyDescent="0.35"/>
    <row r="207" ht="10" customHeight="1" x14ac:dyDescent="0.35"/>
    <row r="208" ht="10" customHeight="1" x14ac:dyDescent="0.35"/>
    <row r="209" ht="10" customHeight="1" x14ac:dyDescent="0.35"/>
    <row r="210" ht="10" customHeight="1" x14ac:dyDescent="0.35"/>
    <row r="211" ht="10" customHeight="1" x14ac:dyDescent="0.35"/>
    <row r="212" ht="10" customHeight="1" x14ac:dyDescent="0.35"/>
    <row r="213" ht="10" customHeight="1" x14ac:dyDescent="0.35"/>
    <row r="214" ht="10" customHeight="1" x14ac:dyDescent="0.35"/>
    <row r="215" ht="10" customHeight="1" x14ac:dyDescent="0.35"/>
    <row r="216" ht="10" customHeight="1" x14ac:dyDescent="0.35"/>
    <row r="217" ht="10" customHeight="1" x14ac:dyDescent="0.35"/>
    <row r="218" ht="10" customHeight="1" x14ac:dyDescent="0.35"/>
    <row r="219" ht="10" customHeight="1" x14ac:dyDescent="0.35"/>
    <row r="220" ht="10" customHeight="1" x14ac:dyDescent="0.35"/>
    <row r="221" ht="10" customHeight="1" x14ac:dyDescent="0.35"/>
    <row r="222" ht="10" customHeight="1" x14ac:dyDescent="0.35"/>
    <row r="223" ht="10" customHeight="1" x14ac:dyDescent="0.35"/>
    <row r="224" ht="10" customHeight="1" x14ac:dyDescent="0.35"/>
    <row r="225" ht="10" customHeight="1" x14ac:dyDescent="0.35"/>
    <row r="226" ht="10" customHeight="1" x14ac:dyDescent="0.35"/>
    <row r="227" ht="10" customHeight="1" x14ac:dyDescent="0.35"/>
    <row r="228" ht="10" customHeight="1" x14ac:dyDescent="0.35"/>
    <row r="229" ht="10" customHeight="1" x14ac:dyDescent="0.35"/>
    <row r="230" ht="10" customHeight="1" x14ac:dyDescent="0.35"/>
    <row r="231" ht="10" customHeight="1" x14ac:dyDescent="0.35"/>
    <row r="232" ht="10" customHeight="1" x14ac:dyDescent="0.35"/>
    <row r="233" ht="10" customHeight="1" x14ac:dyDescent="0.35"/>
    <row r="234" ht="10" customHeight="1" x14ac:dyDescent="0.35"/>
    <row r="235" ht="10" customHeight="1" x14ac:dyDescent="0.35"/>
    <row r="236" ht="10" customHeight="1" x14ac:dyDescent="0.35"/>
    <row r="237" ht="10" customHeight="1" x14ac:dyDescent="0.35"/>
    <row r="238" ht="10" customHeight="1" x14ac:dyDescent="0.35"/>
    <row r="239" ht="10" customHeight="1" x14ac:dyDescent="0.35"/>
    <row r="240" ht="10" customHeight="1" x14ac:dyDescent="0.35"/>
    <row r="241" ht="10" customHeight="1" x14ac:dyDescent="0.35"/>
    <row r="242" ht="10" customHeight="1" x14ac:dyDescent="0.35"/>
    <row r="243" ht="10" customHeight="1" x14ac:dyDescent="0.35"/>
    <row r="244" ht="10" customHeight="1" x14ac:dyDescent="0.35"/>
    <row r="245" ht="10" customHeight="1" x14ac:dyDescent="0.35"/>
    <row r="246" ht="10" customHeight="1" x14ac:dyDescent="0.35"/>
    <row r="247" ht="10" customHeight="1" x14ac:dyDescent="0.35"/>
    <row r="248" ht="10" customHeight="1" x14ac:dyDescent="0.35"/>
    <row r="249" ht="10" customHeight="1" x14ac:dyDescent="0.35"/>
    <row r="250" ht="10" customHeight="1" x14ac:dyDescent="0.35"/>
    <row r="251" ht="10" customHeight="1" x14ac:dyDescent="0.35"/>
    <row r="252" ht="10" customHeight="1" x14ac:dyDescent="0.35"/>
    <row r="253" ht="10" customHeight="1" x14ac:dyDescent="0.35"/>
    <row r="254" ht="10" customHeight="1" x14ac:dyDescent="0.35"/>
    <row r="255" ht="10" customHeight="1" x14ac:dyDescent="0.35"/>
    <row r="256" ht="10" customHeight="1" x14ac:dyDescent="0.35"/>
    <row r="257" ht="10" customHeight="1" x14ac:dyDescent="0.35"/>
    <row r="258" ht="10" customHeight="1" x14ac:dyDescent="0.35"/>
    <row r="259" ht="10" customHeight="1" x14ac:dyDescent="0.35"/>
    <row r="260" ht="10" customHeight="1" x14ac:dyDescent="0.35"/>
    <row r="261" ht="10" customHeight="1" x14ac:dyDescent="0.35"/>
    <row r="262" ht="10" customHeight="1" x14ac:dyDescent="0.35"/>
    <row r="263" ht="10" customHeight="1" x14ac:dyDescent="0.35"/>
    <row r="264" ht="10" customHeight="1" x14ac:dyDescent="0.35"/>
    <row r="265" ht="10" customHeight="1" x14ac:dyDescent="0.35"/>
    <row r="266" ht="10" customHeight="1" x14ac:dyDescent="0.35"/>
    <row r="267" ht="10" customHeight="1" x14ac:dyDescent="0.35"/>
    <row r="268" ht="10" customHeight="1" x14ac:dyDescent="0.35"/>
    <row r="269" ht="10" customHeight="1" x14ac:dyDescent="0.35"/>
    <row r="270" ht="10" customHeight="1" x14ac:dyDescent="0.35"/>
    <row r="271" ht="10" customHeight="1" x14ac:dyDescent="0.35"/>
    <row r="272" ht="10" customHeight="1" x14ac:dyDescent="0.35"/>
    <row r="273" ht="10" customHeight="1" x14ac:dyDescent="0.35"/>
    <row r="274" ht="10" customHeight="1" x14ac:dyDescent="0.35"/>
    <row r="275" ht="10" customHeight="1" x14ac:dyDescent="0.35"/>
    <row r="276" ht="10" customHeight="1" x14ac:dyDescent="0.35"/>
    <row r="277" ht="10" customHeight="1" x14ac:dyDescent="0.35"/>
    <row r="278" ht="10" customHeight="1" x14ac:dyDescent="0.35"/>
    <row r="279" ht="10" customHeight="1" x14ac:dyDescent="0.35"/>
    <row r="280" ht="10" customHeight="1" x14ac:dyDescent="0.35"/>
    <row r="281" ht="10" customHeight="1" x14ac:dyDescent="0.35"/>
    <row r="282" ht="10" customHeight="1" x14ac:dyDescent="0.35"/>
    <row r="283" ht="10" customHeight="1" x14ac:dyDescent="0.35"/>
    <row r="284" ht="10" customHeight="1" x14ac:dyDescent="0.35"/>
    <row r="285" ht="10" customHeight="1" x14ac:dyDescent="0.35"/>
    <row r="286" ht="10" customHeight="1" x14ac:dyDescent="0.35"/>
    <row r="287" ht="10" customHeight="1" x14ac:dyDescent="0.35"/>
    <row r="288" ht="10" customHeight="1" x14ac:dyDescent="0.35"/>
    <row r="289" ht="10" customHeight="1" x14ac:dyDescent="0.35"/>
    <row r="290" ht="10" customHeight="1" x14ac:dyDescent="0.35"/>
    <row r="291" ht="10" customHeight="1" x14ac:dyDescent="0.35"/>
    <row r="292" ht="10" customHeight="1" x14ac:dyDescent="0.35"/>
    <row r="293" ht="10" customHeight="1" x14ac:dyDescent="0.35"/>
    <row r="294" ht="10" customHeight="1" x14ac:dyDescent="0.35"/>
    <row r="295" ht="10" customHeight="1" x14ac:dyDescent="0.35"/>
    <row r="296" ht="10" customHeight="1" x14ac:dyDescent="0.35"/>
    <row r="297" ht="10" customHeight="1" x14ac:dyDescent="0.35"/>
    <row r="298" ht="10" customHeight="1" x14ac:dyDescent="0.35"/>
    <row r="299" ht="10" customHeight="1" x14ac:dyDescent="0.35"/>
    <row r="300" ht="10" customHeight="1" x14ac:dyDescent="0.35"/>
    <row r="301" ht="10" customHeight="1" x14ac:dyDescent="0.35"/>
    <row r="302" ht="10" customHeight="1" x14ac:dyDescent="0.35"/>
    <row r="303" ht="10" customHeight="1" x14ac:dyDescent="0.35"/>
    <row r="304" ht="10" customHeight="1" x14ac:dyDescent="0.35"/>
    <row r="305" ht="10" customHeight="1" x14ac:dyDescent="0.35"/>
    <row r="306" ht="10" customHeight="1" x14ac:dyDescent="0.35"/>
    <row r="307" ht="10" customHeight="1" x14ac:dyDescent="0.35"/>
    <row r="308" ht="10" customHeight="1" x14ac:dyDescent="0.35"/>
    <row r="309" ht="10" customHeight="1" x14ac:dyDescent="0.35"/>
    <row r="310" ht="10" customHeight="1" x14ac:dyDescent="0.35"/>
    <row r="311" ht="10" customHeight="1" x14ac:dyDescent="0.35"/>
    <row r="312" ht="10" customHeight="1" x14ac:dyDescent="0.35"/>
    <row r="313" ht="10" customHeight="1" x14ac:dyDescent="0.35"/>
    <row r="314" ht="10" customHeight="1" x14ac:dyDescent="0.35"/>
    <row r="315" ht="10" customHeight="1" x14ac:dyDescent="0.35"/>
    <row r="316" ht="10" customHeight="1" x14ac:dyDescent="0.35"/>
    <row r="317" ht="10" customHeight="1" x14ac:dyDescent="0.35"/>
    <row r="318" ht="10" customHeight="1" x14ac:dyDescent="0.35"/>
    <row r="319" ht="10" customHeight="1" x14ac:dyDescent="0.35"/>
    <row r="320" ht="10" customHeight="1" x14ac:dyDescent="0.35"/>
    <row r="321" ht="10" customHeight="1" x14ac:dyDescent="0.35"/>
    <row r="322" ht="10" customHeight="1" x14ac:dyDescent="0.35"/>
    <row r="323" ht="10" customHeight="1" x14ac:dyDescent="0.35"/>
    <row r="324" ht="10" customHeight="1" x14ac:dyDescent="0.35"/>
    <row r="325" ht="10" customHeight="1" x14ac:dyDescent="0.35"/>
    <row r="326" ht="10" customHeight="1" x14ac:dyDescent="0.35"/>
    <row r="327" ht="10" customHeight="1" x14ac:dyDescent="0.35"/>
    <row r="328" ht="10" customHeight="1" x14ac:dyDescent="0.35"/>
    <row r="329" ht="10" customHeight="1" x14ac:dyDescent="0.35"/>
    <row r="330" ht="10" customHeight="1" x14ac:dyDescent="0.35"/>
    <row r="331" ht="10" customHeight="1" x14ac:dyDescent="0.35"/>
    <row r="332" ht="10" customHeight="1" x14ac:dyDescent="0.35"/>
    <row r="333" ht="10" customHeight="1" x14ac:dyDescent="0.35"/>
    <row r="334" ht="10" customHeight="1" x14ac:dyDescent="0.35"/>
    <row r="335" ht="10" customHeight="1" x14ac:dyDescent="0.35"/>
    <row r="336" ht="10" customHeight="1" x14ac:dyDescent="0.35"/>
    <row r="337" ht="10" customHeight="1" x14ac:dyDescent="0.35"/>
    <row r="338" ht="10" customHeight="1" x14ac:dyDescent="0.35"/>
    <row r="339" ht="10" customHeight="1" x14ac:dyDescent="0.35"/>
    <row r="340" ht="10" customHeight="1" x14ac:dyDescent="0.35"/>
    <row r="341" ht="10" customHeight="1" x14ac:dyDescent="0.35"/>
    <row r="342" ht="10" customHeight="1" x14ac:dyDescent="0.35"/>
    <row r="343" ht="10" customHeight="1" x14ac:dyDescent="0.35"/>
    <row r="344" ht="10" customHeight="1" x14ac:dyDescent="0.35"/>
    <row r="345" ht="10" customHeight="1" x14ac:dyDescent="0.35"/>
    <row r="346" ht="10" customHeight="1" x14ac:dyDescent="0.35"/>
    <row r="347" ht="10" customHeight="1" x14ac:dyDescent="0.35"/>
    <row r="348" ht="10" customHeight="1" x14ac:dyDescent="0.35"/>
    <row r="349" ht="10" customHeight="1" x14ac:dyDescent="0.35"/>
    <row r="350" ht="10" customHeight="1" x14ac:dyDescent="0.35"/>
    <row r="351" ht="10" customHeight="1" x14ac:dyDescent="0.35"/>
    <row r="352" ht="10" customHeight="1" x14ac:dyDescent="0.35"/>
    <row r="353" ht="10" customHeight="1" x14ac:dyDescent="0.35"/>
    <row r="354" ht="10" customHeight="1" x14ac:dyDescent="0.35"/>
    <row r="355" ht="10" customHeight="1" x14ac:dyDescent="0.35"/>
    <row r="356" ht="10" customHeight="1" x14ac:dyDescent="0.35"/>
    <row r="357" ht="10" customHeight="1" x14ac:dyDescent="0.35"/>
    <row r="358" ht="10" customHeight="1" x14ac:dyDescent="0.35"/>
    <row r="359" ht="10" customHeight="1" x14ac:dyDescent="0.35"/>
    <row r="360" ht="10" customHeight="1" x14ac:dyDescent="0.35"/>
    <row r="361" ht="10" customHeight="1" x14ac:dyDescent="0.35"/>
    <row r="362" ht="10" customHeight="1" x14ac:dyDescent="0.35"/>
    <row r="363" ht="10" customHeight="1" x14ac:dyDescent="0.35"/>
    <row r="364" ht="10" customHeight="1" x14ac:dyDescent="0.35"/>
    <row r="365" ht="10" customHeight="1" x14ac:dyDescent="0.35"/>
    <row r="366" ht="10" customHeight="1" x14ac:dyDescent="0.35"/>
    <row r="367" ht="10" customHeight="1" x14ac:dyDescent="0.35"/>
    <row r="368" ht="10" customHeight="1" x14ac:dyDescent="0.35"/>
    <row r="369" ht="10" customHeight="1" x14ac:dyDescent="0.35"/>
    <row r="370" ht="10" customHeight="1" x14ac:dyDescent="0.35"/>
    <row r="371" ht="10" customHeight="1" x14ac:dyDescent="0.35"/>
    <row r="372" ht="10" customHeight="1" x14ac:dyDescent="0.35"/>
    <row r="373" ht="10" customHeight="1" x14ac:dyDescent="0.35"/>
    <row r="374" ht="10" customHeight="1" x14ac:dyDescent="0.35"/>
    <row r="375" ht="10" customHeight="1" x14ac:dyDescent="0.35"/>
    <row r="376" ht="10" customHeight="1" x14ac:dyDescent="0.35"/>
    <row r="377" ht="10" customHeight="1" x14ac:dyDescent="0.35"/>
    <row r="378" ht="10" customHeight="1" x14ac:dyDescent="0.35"/>
    <row r="379" ht="10" customHeight="1" x14ac:dyDescent="0.35"/>
    <row r="380" ht="10" customHeight="1" x14ac:dyDescent="0.35"/>
    <row r="381" ht="10" customHeight="1" x14ac:dyDescent="0.35"/>
    <row r="382" ht="10" customHeight="1" x14ac:dyDescent="0.35"/>
    <row r="383" ht="10" customHeight="1" x14ac:dyDescent="0.35"/>
    <row r="384" ht="10" customHeight="1" x14ac:dyDescent="0.35"/>
    <row r="385" ht="10" customHeight="1" x14ac:dyDescent="0.35"/>
    <row r="386" ht="10" customHeight="1" x14ac:dyDescent="0.35"/>
    <row r="387" ht="10" customHeight="1" x14ac:dyDescent="0.35"/>
    <row r="388" ht="10" customHeight="1" x14ac:dyDescent="0.35"/>
    <row r="389" ht="10" customHeight="1" x14ac:dyDescent="0.35"/>
    <row r="390" ht="10" customHeight="1" x14ac:dyDescent="0.35"/>
    <row r="391" ht="10" customHeight="1" x14ac:dyDescent="0.35"/>
    <row r="392" ht="10" customHeight="1" x14ac:dyDescent="0.35"/>
    <row r="393" ht="10" customHeight="1" x14ac:dyDescent="0.35"/>
    <row r="394" ht="10" customHeight="1" x14ac:dyDescent="0.35"/>
    <row r="395" ht="10" customHeight="1" x14ac:dyDescent="0.35"/>
    <row r="396" ht="10" customHeight="1" x14ac:dyDescent="0.35"/>
    <row r="397" ht="10" customHeight="1" x14ac:dyDescent="0.35"/>
    <row r="398" ht="10" customHeight="1" x14ac:dyDescent="0.35"/>
    <row r="399" ht="10" customHeight="1" x14ac:dyDescent="0.35"/>
    <row r="400" ht="10" customHeight="1" x14ac:dyDescent="0.35"/>
    <row r="401" ht="10" customHeight="1" x14ac:dyDescent="0.35"/>
    <row r="402" ht="10" customHeight="1" x14ac:dyDescent="0.35"/>
    <row r="403" ht="10" customHeight="1" x14ac:dyDescent="0.35"/>
    <row r="404" ht="10" customHeight="1" x14ac:dyDescent="0.35"/>
    <row r="405" ht="10" customHeight="1" x14ac:dyDescent="0.35"/>
    <row r="406" ht="10" customHeight="1" x14ac:dyDescent="0.35"/>
    <row r="407" ht="10" customHeight="1" x14ac:dyDescent="0.35"/>
    <row r="408" ht="10" customHeight="1" x14ac:dyDescent="0.35"/>
    <row r="409" ht="10" customHeight="1" x14ac:dyDescent="0.35"/>
    <row r="410" ht="10" customHeight="1" x14ac:dyDescent="0.35"/>
    <row r="411" ht="10" customHeight="1" x14ac:dyDescent="0.35"/>
    <row r="412" ht="10" customHeight="1" x14ac:dyDescent="0.35"/>
    <row r="413" ht="10" customHeight="1" x14ac:dyDescent="0.35"/>
    <row r="414" ht="10" customHeight="1" x14ac:dyDescent="0.35"/>
    <row r="415" ht="10" customHeight="1" x14ac:dyDescent="0.35"/>
    <row r="416" ht="10" customHeight="1" x14ac:dyDescent="0.35"/>
    <row r="417" ht="10" customHeight="1" x14ac:dyDescent="0.35"/>
    <row r="418" ht="10" customHeight="1" x14ac:dyDescent="0.35"/>
    <row r="419" ht="10" customHeight="1" x14ac:dyDescent="0.35"/>
    <row r="420" ht="10" customHeight="1" x14ac:dyDescent="0.35"/>
    <row r="421" ht="10" customHeight="1" x14ac:dyDescent="0.35"/>
    <row r="422" ht="10" customHeight="1" x14ac:dyDescent="0.35"/>
    <row r="423" ht="10" customHeight="1" x14ac:dyDescent="0.35"/>
    <row r="424" ht="10" customHeight="1" x14ac:dyDescent="0.35"/>
    <row r="425" ht="10" customHeight="1" x14ac:dyDescent="0.35"/>
    <row r="426" ht="10" customHeight="1" x14ac:dyDescent="0.35"/>
    <row r="427" ht="10" customHeight="1" x14ac:dyDescent="0.35"/>
    <row r="428" ht="10" customHeight="1" x14ac:dyDescent="0.35"/>
    <row r="429" ht="10" customHeight="1" x14ac:dyDescent="0.35"/>
    <row r="430" ht="10" customHeight="1" x14ac:dyDescent="0.35"/>
    <row r="431" ht="10" customHeight="1" x14ac:dyDescent="0.35"/>
    <row r="432" ht="10" customHeight="1" x14ac:dyDescent="0.35"/>
    <row r="433" ht="10" customHeight="1" x14ac:dyDescent="0.35"/>
    <row r="434" ht="10" customHeight="1" x14ac:dyDescent="0.35"/>
    <row r="435" ht="10" customHeight="1" x14ac:dyDescent="0.35"/>
    <row r="436" ht="10" customHeight="1" x14ac:dyDescent="0.35"/>
    <row r="437" ht="10" customHeight="1" x14ac:dyDescent="0.35"/>
    <row r="438" ht="10" customHeight="1" x14ac:dyDescent="0.35"/>
    <row r="439" ht="10" customHeight="1" x14ac:dyDescent="0.35"/>
    <row r="440" ht="10" customHeight="1" x14ac:dyDescent="0.35"/>
    <row r="441" ht="10" customHeight="1" x14ac:dyDescent="0.35"/>
    <row r="442" ht="10" customHeight="1" x14ac:dyDescent="0.35"/>
    <row r="443" ht="10" customHeight="1" x14ac:dyDescent="0.35"/>
    <row r="444" ht="10" customHeight="1" x14ac:dyDescent="0.35"/>
    <row r="445" ht="10" customHeight="1" x14ac:dyDescent="0.35"/>
    <row r="446" ht="10" customHeight="1" x14ac:dyDescent="0.35"/>
    <row r="447" ht="10" customHeight="1" x14ac:dyDescent="0.35"/>
    <row r="448" ht="10" customHeight="1" x14ac:dyDescent="0.35"/>
    <row r="449" ht="10" customHeight="1" x14ac:dyDescent="0.35"/>
    <row r="450" ht="10" customHeight="1" x14ac:dyDescent="0.35"/>
    <row r="451" ht="10" customHeight="1" x14ac:dyDescent="0.35"/>
    <row r="452" ht="10" customHeight="1" x14ac:dyDescent="0.35"/>
    <row r="453" ht="10" customHeight="1" x14ac:dyDescent="0.35"/>
    <row r="454" ht="10" customHeight="1" x14ac:dyDescent="0.35"/>
    <row r="455" ht="10" customHeight="1" x14ac:dyDescent="0.35"/>
    <row r="456" ht="10" customHeight="1" x14ac:dyDescent="0.35"/>
    <row r="457" ht="10" customHeight="1" x14ac:dyDescent="0.35"/>
    <row r="458" ht="10" customHeight="1" x14ac:dyDescent="0.35"/>
    <row r="459" ht="10" customHeight="1" x14ac:dyDescent="0.35"/>
    <row r="460" ht="10" customHeight="1" x14ac:dyDescent="0.35"/>
    <row r="461" ht="10" customHeight="1" x14ac:dyDescent="0.35"/>
    <row r="462" ht="10" customHeight="1" x14ac:dyDescent="0.35"/>
    <row r="463" ht="10" customHeight="1" x14ac:dyDescent="0.35"/>
    <row r="464" ht="10" customHeight="1" x14ac:dyDescent="0.35"/>
    <row r="465" ht="10" customHeight="1" x14ac:dyDescent="0.35"/>
    <row r="466" ht="10" customHeight="1" x14ac:dyDescent="0.35"/>
    <row r="467" ht="10" customHeight="1" x14ac:dyDescent="0.35"/>
    <row r="468" ht="10" customHeight="1" x14ac:dyDescent="0.35"/>
    <row r="469" ht="10" customHeight="1" x14ac:dyDescent="0.35"/>
    <row r="470" ht="10" customHeight="1" x14ac:dyDescent="0.35"/>
    <row r="471" ht="10" customHeight="1" x14ac:dyDescent="0.35"/>
    <row r="472" ht="10" customHeight="1" x14ac:dyDescent="0.35"/>
    <row r="473" ht="10" customHeight="1" x14ac:dyDescent="0.35"/>
    <row r="474" ht="10" customHeight="1" x14ac:dyDescent="0.35"/>
    <row r="475" ht="10" customHeight="1" x14ac:dyDescent="0.35"/>
    <row r="476" ht="10" customHeight="1" x14ac:dyDescent="0.35"/>
    <row r="477" ht="10" customHeight="1" x14ac:dyDescent="0.35"/>
    <row r="478" ht="10" customHeight="1" x14ac:dyDescent="0.35"/>
    <row r="479" ht="10" customHeight="1" x14ac:dyDescent="0.35"/>
    <row r="480" ht="10" customHeight="1" x14ac:dyDescent="0.35"/>
    <row r="481" ht="10" customHeight="1" x14ac:dyDescent="0.35"/>
    <row r="482" ht="10" customHeight="1" x14ac:dyDescent="0.35"/>
    <row r="483" ht="10" customHeight="1" x14ac:dyDescent="0.35"/>
    <row r="484" ht="10" customHeight="1" x14ac:dyDescent="0.35"/>
    <row r="485" ht="10" customHeight="1" x14ac:dyDescent="0.35"/>
    <row r="486" ht="10" customHeight="1" x14ac:dyDescent="0.35"/>
    <row r="487" ht="10" customHeight="1" x14ac:dyDescent="0.35"/>
    <row r="488" ht="10" customHeight="1" x14ac:dyDescent="0.35"/>
    <row r="489" ht="10" customHeight="1" x14ac:dyDescent="0.35"/>
    <row r="490" ht="10" customHeight="1" x14ac:dyDescent="0.35"/>
    <row r="491" ht="10" customHeight="1" x14ac:dyDescent="0.35"/>
    <row r="492" ht="10" customHeight="1" x14ac:dyDescent="0.35"/>
    <row r="493" ht="10" customHeight="1" x14ac:dyDescent="0.35"/>
    <row r="494" ht="10" customHeight="1" x14ac:dyDescent="0.35"/>
    <row r="495" ht="10" customHeight="1" x14ac:dyDescent="0.35"/>
    <row r="496" ht="10" customHeight="1" x14ac:dyDescent="0.35"/>
    <row r="497" ht="10" customHeight="1" x14ac:dyDescent="0.35"/>
    <row r="498" ht="10" customHeight="1" x14ac:dyDescent="0.35"/>
    <row r="499" ht="10" customHeight="1" x14ac:dyDescent="0.35"/>
    <row r="500" ht="10" customHeight="1" x14ac:dyDescent="0.35"/>
    <row r="501" ht="10" customHeight="1" x14ac:dyDescent="0.35"/>
    <row r="502" ht="10" customHeight="1" x14ac:dyDescent="0.35"/>
    <row r="503" ht="10" customHeight="1" x14ac:dyDescent="0.35"/>
    <row r="504" ht="10" customHeight="1" x14ac:dyDescent="0.35"/>
    <row r="505" ht="10" customHeight="1" x14ac:dyDescent="0.35"/>
    <row r="506" ht="10" customHeight="1" x14ac:dyDescent="0.35"/>
    <row r="507" ht="10" customHeight="1" x14ac:dyDescent="0.35"/>
    <row r="508" ht="10" customHeight="1" x14ac:dyDescent="0.35"/>
    <row r="509" ht="10" customHeight="1" x14ac:dyDescent="0.35"/>
    <row r="510" ht="10" customHeight="1" x14ac:dyDescent="0.35"/>
    <row r="511" ht="10" customHeight="1" x14ac:dyDescent="0.35"/>
    <row r="512" ht="10" customHeight="1" x14ac:dyDescent="0.35"/>
    <row r="513" ht="10" customHeight="1" x14ac:dyDescent="0.35"/>
    <row r="514" ht="10" customHeight="1" x14ac:dyDescent="0.35"/>
    <row r="515" ht="10" customHeight="1" x14ac:dyDescent="0.35"/>
    <row r="516" ht="10" customHeight="1" x14ac:dyDescent="0.35"/>
    <row r="517" ht="10" customHeight="1" x14ac:dyDescent="0.35"/>
    <row r="518" ht="10" customHeight="1" x14ac:dyDescent="0.35"/>
    <row r="519" ht="10" customHeight="1" x14ac:dyDescent="0.35"/>
    <row r="520" ht="10" customHeight="1" x14ac:dyDescent="0.35"/>
    <row r="521" ht="10" customHeight="1" x14ac:dyDescent="0.35"/>
    <row r="522" ht="10" customHeight="1" x14ac:dyDescent="0.35"/>
    <row r="523" ht="10" customHeight="1" x14ac:dyDescent="0.35"/>
    <row r="524" ht="10" customHeight="1" x14ac:dyDescent="0.35"/>
    <row r="525" ht="10" customHeight="1" x14ac:dyDescent="0.35"/>
    <row r="526" ht="10" customHeight="1" x14ac:dyDescent="0.35"/>
    <row r="527" ht="10" customHeight="1" x14ac:dyDescent="0.35"/>
    <row r="528" ht="10" customHeight="1" x14ac:dyDescent="0.35"/>
    <row r="529" ht="10" customHeight="1" x14ac:dyDescent="0.35"/>
    <row r="530" ht="10" customHeight="1" x14ac:dyDescent="0.35"/>
    <row r="531" ht="10" customHeight="1" x14ac:dyDescent="0.35"/>
    <row r="532" ht="10" customHeight="1" x14ac:dyDescent="0.35"/>
    <row r="533" ht="10" customHeight="1" x14ac:dyDescent="0.35"/>
    <row r="534" ht="10" customHeight="1" x14ac:dyDescent="0.35"/>
    <row r="535" ht="10" customHeight="1" x14ac:dyDescent="0.35"/>
    <row r="536" ht="10" customHeight="1" x14ac:dyDescent="0.35"/>
    <row r="537" ht="10" customHeight="1" x14ac:dyDescent="0.35"/>
    <row r="538" ht="10" customHeight="1" x14ac:dyDescent="0.35"/>
    <row r="539" ht="10" customHeight="1" x14ac:dyDescent="0.35"/>
    <row r="540" ht="10" customHeight="1" x14ac:dyDescent="0.35"/>
    <row r="541" ht="10" customHeight="1" x14ac:dyDescent="0.35"/>
    <row r="542" ht="10" customHeight="1" x14ac:dyDescent="0.35"/>
    <row r="543" ht="10" customHeight="1" x14ac:dyDescent="0.35"/>
    <row r="544" ht="10" customHeight="1" x14ac:dyDescent="0.35"/>
    <row r="545" ht="10" customHeight="1" x14ac:dyDescent="0.35"/>
    <row r="546" ht="10" customHeight="1" x14ac:dyDescent="0.35"/>
    <row r="547" ht="10" customHeight="1" x14ac:dyDescent="0.35"/>
    <row r="548" ht="10" customHeight="1" x14ac:dyDescent="0.35"/>
    <row r="549" ht="10" customHeight="1" x14ac:dyDescent="0.35"/>
    <row r="550" ht="10" customHeight="1" x14ac:dyDescent="0.35"/>
    <row r="551" ht="10" customHeight="1" x14ac:dyDescent="0.35"/>
    <row r="552" ht="10" customHeight="1" x14ac:dyDescent="0.35"/>
    <row r="553" ht="10" customHeight="1" x14ac:dyDescent="0.35"/>
    <row r="554" ht="10" customHeight="1" x14ac:dyDescent="0.35"/>
    <row r="555" ht="10" customHeight="1" x14ac:dyDescent="0.35"/>
    <row r="556" ht="10" customHeight="1" x14ac:dyDescent="0.35"/>
    <row r="557" ht="10" customHeight="1" x14ac:dyDescent="0.35"/>
    <row r="558" ht="10" customHeight="1" x14ac:dyDescent="0.35"/>
    <row r="559" ht="10" customHeight="1" x14ac:dyDescent="0.35"/>
    <row r="560" ht="10" customHeight="1" x14ac:dyDescent="0.35"/>
    <row r="561" ht="10" customHeight="1" x14ac:dyDescent="0.35"/>
    <row r="562" ht="10" customHeight="1" x14ac:dyDescent="0.35"/>
    <row r="563" ht="10" customHeight="1" x14ac:dyDescent="0.35"/>
    <row r="564" ht="10" customHeight="1" x14ac:dyDescent="0.35"/>
    <row r="565" ht="10" customHeight="1" x14ac:dyDescent="0.35"/>
    <row r="566" ht="10" customHeight="1" x14ac:dyDescent="0.35"/>
    <row r="567" ht="10" customHeight="1" x14ac:dyDescent="0.35"/>
    <row r="568" ht="10" customHeight="1" x14ac:dyDescent="0.35"/>
    <row r="569" ht="10" customHeight="1" x14ac:dyDescent="0.35"/>
    <row r="570" ht="10" customHeight="1" x14ac:dyDescent="0.35"/>
    <row r="571" ht="10" customHeight="1" x14ac:dyDescent="0.35"/>
    <row r="572" ht="10" customHeight="1" x14ac:dyDescent="0.35"/>
    <row r="573" ht="10" customHeight="1" x14ac:dyDescent="0.35"/>
    <row r="574" ht="10" customHeight="1" x14ac:dyDescent="0.35"/>
    <row r="575" ht="10" customHeight="1" x14ac:dyDescent="0.35"/>
    <row r="576" ht="10" customHeight="1" x14ac:dyDescent="0.35"/>
    <row r="577" ht="10" customHeight="1" x14ac:dyDescent="0.35"/>
    <row r="578" ht="10" customHeight="1" x14ac:dyDescent="0.35"/>
    <row r="579" ht="10" customHeight="1" x14ac:dyDescent="0.35"/>
    <row r="580" ht="10" customHeight="1" x14ac:dyDescent="0.35"/>
    <row r="581" ht="10" customHeight="1" x14ac:dyDescent="0.35"/>
    <row r="582" ht="10" customHeight="1" x14ac:dyDescent="0.35"/>
    <row r="583" ht="10" customHeight="1" x14ac:dyDescent="0.35"/>
    <row r="584" ht="10" customHeight="1" x14ac:dyDescent="0.35"/>
    <row r="585" ht="10" customHeight="1" x14ac:dyDescent="0.35"/>
    <row r="586" ht="10" customHeight="1" x14ac:dyDescent="0.35"/>
    <row r="587" ht="10" customHeight="1" x14ac:dyDescent="0.35"/>
    <row r="588" ht="10" customHeight="1" x14ac:dyDescent="0.35"/>
    <row r="589" ht="10" customHeight="1" x14ac:dyDescent="0.35"/>
    <row r="590" ht="10" customHeight="1" x14ac:dyDescent="0.35"/>
    <row r="591" ht="10" customHeight="1" x14ac:dyDescent="0.35"/>
    <row r="592" ht="10" customHeight="1" x14ac:dyDescent="0.35"/>
    <row r="593" ht="10" customHeight="1" x14ac:dyDescent="0.35"/>
    <row r="594" ht="10" customHeight="1" x14ac:dyDescent="0.35"/>
    <row r="595" ht="10" customHeight="1" x14ac:dyDescent="0.35"/>
    <row r="596" ht="10" customHeight="1" x14ac:dyDescent="0.35"/>
    <row r="597" ht="10" customHeight="1" x14ac:dyDescent="0.35"/>
    <row r="598" ht="10" customHeight="1" x14ac:dyDescent="0.35"/>
    <row r="599" ht="10" customHeight="1" x14ac:dyDescent="0.35"/>
    <row r="600" ht="10" customHeight="1" x14ac:dyDescent="0.35"/>
    <row r="601" ht="10" customHeight="1" x14ac:dyDescent="0.35"/>
    <row r="602" ht="10" customHeight="1" x14ac:dyDescent="0.35"/>
    <row r="603" ht="10" customHeight="1" x14ac:dyDescent="0.35"/>
    <row r="604" ht="10" customHeight="1" x14ac:dyDescent="0.35"/>
    <row r="605" ht="10" customHeight="1" x14ac:dyDescent="0.35"/>
    <row r="606" ht="10" customHeight="1" x14ac:dyDescent="0.35"/>
    <row r="607" ht="10" customHeight="1" x14ac:dyDescent="0.35"/>
    <row r="608" ht="10" customHeight="1" x14ac:dyDescent="0.35"/>
    <row r="609" ht="10" customHeight="1" x14ac:dyDescent="0.35"/>
    <row r="610" ht="10" customHeight="1" x14ac:dyDescent="0.35"/>
    <row r="611" ht="10" customHeight="1" x14ac:dyDescent="0.35"/>
    <row r="612" ht="10" customHeight="1" x14ac:dyDescent="0.35"/>
    <row r="613" ht="10" customHeight="1" x14ac:dyDescent="0.35"/>
    <row r="614" ht="10" customHeight="1" x14ac:dyDescent="0.35"/>
    <row r="615" ht="10" customHeight="1" x14ac:dyDescent="0.35"/>
    <row r="616" ht="10" customHeight="1" x14ac:dyDescent="0.35"/>
    <row r="617" ht="10" customHeight="1" x14ac:dyDescent="0.35"/>
    <row r="618" ht="10" customHeight="1" x14ac:dyDescent="0.35"/>
    <row r="619" ht="10" customHeight="1" x14ac:dyDescent="0.35"/>
    <row r="620" ht="10" customHeight="1" x14ac:dyDescent="0.35"/>
    <row r="621" ht="10" customHeight="1" x14ac:dyDescent="0.35"/>
    <row r="622" ht="10" customHeight="1" x14ac:dyDescent="0.35"/>
    <row r="623" ht="10" customHeight="1" x14ac:dyDescent="0.35"/>
    <row r="624" ht="10" customHeight="1" x14ac:dyDescent="0.35"/>
    <row r="625" ht="10" customHeight="1" x14ac:dyDescent="0.35"/>
    <row r="626" ht="10" customHeight="1" x14ac:dyDescent="0.35"/>
    <row r="627" ht="10" customHeight="1" x14ac:dyDescent="0.35"/>
    <row r="628" ht="10" customHeight="1" x14ac:dyDescent="0.35"/>
    <row r="629" ht="10" customHeight="1" x14ac:dyDescent="0.35"/>
    <row r="630" ht="10" customHeight="1" x14ac:dyDescent="0.35"/>
    <row r="631" ht="10" customHeight="1" x14ac:dyDescent="0.35"/>
    <row r="632" ht="10" customHeight="1" x14ac:dyDescent="0.35"/>
    <row r="633" ht="10" customHeight="1" x14ac:dyDescent="0.35"/>
    <row r="634" ht="10" customHeight="1" x14ac:dyDescent="0.35"/>
    <row r="635" ht="10" customHeight="1" x14ac:dyDescent="0.35"/>
    <row r="636" ht="10" customHeight="1" x14ac:dyDescent="0.35"/>
    <row r="637" ht="10" customHeight="1" x14ac:dyDescent="0.35"/>
    <row r="638" ht="10" customHeight="1" x14ac:dyDescent="0.35"/>
    <row r="639" ht="10" customHeight="1" x14ac:dyDescent="0.35"/>
    <row r="640" ht="10" customHeight="1" x14ac:dyDescent="0.35"/>
    <row r="641" ht="10" customHeight="1" x14ac:dyDescent="0.35"/>
    <row r="642" ht="10" customHeight="1" x14ac:dyDescent="0.35"/>
    <row r="643" ht="10" customHeight="1" x14ac:dyDescent="0.35"/>
    <row r="644" ht="10" customHeight="1" x14ac:dyDescent="0.35"/>
    <row r="645" ht="10" customHeight="1" x14ac:dyDescent="0.35"/>
    <row r="646" ht="10" customHeight="1" x14ac:dyDescent="0.35"/>
    <row r="647" ht="10" customHeight="1" x14ac:dyDescent="0.35"/>
    <row r="648" ht="10" customHeight="1" x14ac:dyDescent="0.35"/>
    <row r="649" ht="10" customHeight="1" x14ac:dyDescent="0.35"/>
    <row r="650" ht="10" customHeight="1" x14ac:dyDescent="0.35"/>
    <row r="651" ht="10" customHeight="1" x14ac:dyDescent="0.35"/>
    <row r="652" ht="10" customHeight="1" x14ac:dyDescent="0.35"/>
    <row r="653" ht="10" customHeight="1" x14ac:dyDescent="0.35"/>
    <row r="654" ht="10" customHeight="1" x14ac:dyDescent="0.35"/>
    <row r="655" ht="10" customHeight="1" x14ac:dyDescent="0.35"/>
    <row r="656" ht="10" customHeight="1" x14ac:dyDescent="0.35"/>
    <row r="657" ht="10" customHeight="1" x14ac:dyDescent="0.35"/>
    <row r="658" ht="10" customHeight="1" x14ac:dyDescent="0.35"/>
    <row r="659" ht="10" customHeight="1" x14ac:dyDescent="0.35"/>
    <row r="660" ht="10" customHeight="1" x14ac:dyDescent="0.35"/>
    <row r="661" ht="10" customHeight="1" x14ac:dyDescent="0.35"/>
    <row r="662" ht="10" customHeight="1" x14ac:dyDescent="0.35"/>
    <row r="663" ht="10" customHeight="1" x14ac:dyDescent="0.35"/>
    <row r="664" ht="10" customHeight="1" x14ac:dyDescent="0.35"/>
    <row r="665" ht="10" customHeight="1" x14ac:dyDescent="0.35"/>
    <row r="666" ht="10" customHeight="1" x14ac:dyDescent="0.35"/>
    <row r="667" ht="10" customHeight="1" x14ac:dyDescent="0.35"/>
    <row r="668" ht="10" customHeight="1" x14ac:dyDescent="0.35"/>
    <row r="669" ht="10" customHeight="1" x14ac:dyDescent="0.35"/>
    <row r="670" ht="10" customHeight="1" x14ac:dyDescent="0.35"/>
    <row r="671" ht="10" customHeight="1" x14ac:dyDescent="0.35"/>
    <row r="672" ht="10" customHeight="1" x14ac:dyDescent="0.35"/>
    <row r="673" ht="10" customHeight="1" x14ac:dyDescent="0.35"/>
    <row r="674" ht="10" customHeight="1" x14ac:dyDescent="0.35"/>
    <row r="675" ht="10" customHeight="1" x14ac:dyDescent="0.35"/>
    <row r="676" ht="10" customHeight="1" x14ac:dyDescent="0.35"/>
    <row r="677" ht="10" customHeight="1" x14ac:dyDescent="0.35"/>
    <row r="678" ht="10" customHeight="1" x14ac:dyDescent="0.35"/>
    <row r="679" ht="10" customHeight="1" x14ac:dyDescent="0.35"/>
    <row r="680" ht="10" customHeight="1" x14ac:dyDescent="0.35"/>
    <row r="681" ht="10" customHeight="1" x14ac:dyDescent="0.35"/>
    <row r="682" ht="10" customHeight="1" x14ac:dyDescent="0.35"/>
    <row r="683" ht="10" customHeight="1" x14ac:dyDescent="0.35"/>
    <row r="684" ht="10" customHeight="1" x14ac:dyDescent="0.35"/>
    <row r="685" ht="10" customHeight="1" x14ac:dyDescent="0.35"/>
    <row r="686" ht="10" customHeight="1" x14ac:dyDescent="0.35"/>
    <row r="687" ht="10" customHeight="1" x14ac:dyDescent="0.35"/>
    <row r="688" ht="10" customHeight="1" x14ac:dyDescent="0.35"/>
    <row r="689" ht="10" customHeight="1" x14ac:dyDescent="0.35"/>
    <row r="690" ht="10" customHeight="1" x14ac:dyDescent="0.35"/>
    <row r="691" ht="10" customHeight="1" x14ac:dyDescent="0.35"/>
    <row r="692" ht="10" customHeight="1" x14ac:dyDescent="0.35"/>
    <row r="693" ht="10" customHeight="1" x14ac:dyDescent="0.35"/>
    <row r="694" ht="10" customHeight="1" x14ac:dyDescent="0.35"/>
    <row r="695" ht="10" customHeight="1" x14ac:dyDescent="0.35"/>
    <row r="696" ht="10" customHeight="1" x14ac:dyDescent="0.35"/>
    <row r="697" ht="10" customHeight="1" x14ac:dyDescent="0.35"/>
    <row r="698" ht="10" customHeight="1" x14ac:dyDescent="0.35"/>
    <row r="699" ht="10" customHeight="1" x14ac:dyDescent="0.35"/>
    <row r="700" ht="10" customHeight="1" x14ac:dyDescent="0.35"/>
    <row r="701" ht="10" customHeight="1" x14ac:dyDescent="0.35"/>
    <row r="702" ht="10" customHeight="1" x14ac:dyDescent="0.35"/>
    <row r="703" ht="10" customHeight="1" x14ac:dyDescent="0.35"/>
    <row r="704" ht="10" customHeight="1" x14ac:dyDescent="0.35"/>
    <row r="705" ht="10" customHeight="1" x14ac:dyDescent="0.35"/>
    <row r="706" ht="10" customHeight="1" x14ac:dyDescent="0.35"/>
    <row r="707" ht="10" customHeight="1" x14ac:dyDescent="0.35"/>
    <row r="708" ht="10" customHeight="1" x14ac:dyDescent="0.35"/>
    <row r="709" ht="10" customHeight="1" x14ac:dyDescent="0.35"/>
    <row r="710" ht="10" customHeight="1" x14ac:dyDescent="0.35"/>
    <row r="711" ht="10" customHeight="1" x14ac:dyDescent="0.35"/>
    <row r="712" ht="10" customHeight="1" x14ac:dyDescent="0.35"/>
    <row r="713" ht="10" customHeight="1" x14ac:dyDescent="0.35"/>
    <row r="714" ht="10" customHeight="1" x14ac:dyDescent="0.35"/>
    <row r="715" ht="10" customHeight="1" x14ac:dyDescent="0.35"/>
    <row r="716" ht="10" customHeight="1" x14ac:dyDescent="0.35"/>
    <row r="717" ht="10" customHeight="1" x14ac:dyDescent="0.35"/>
    <row r="718" ht="10" customHeight="1" x14ac:dyDescent="0.35"/>
    <row r="719" ht="10" customHeight="1" x14ac:dyDescent="0.35"/>
    <row r="720" ht="10" customHeight="1" x14ac:dyDescent="0.35"/>
    <row r="721" ht="10" customHeight="1" x14ac:dyDescent="0.35"/>
    <row r="722" ht="10" customHeight="1" x14ac:dyDescent="0.35"/>
    <row r="723" ht="10" customHeight="1" x14ac:dyDescent="0.35"/>
    <row r="724" ht="10" customHeight="1" x14ac:dyDescent="0.35"/>
    <row r="725" ht="10" customHeight="1" x14ac:dyDescent="0.35"/>
    <row r="726" ht="10" customHeight="1" x14ac:dyDescent="0.35"/>
    <row r="727" ht="10" customHeight="1" x14ac:dyDescent="0.35"/>
    <row r="728" ht="10" customHeight="1" x14ac:dyDescent="0.35"/>
    <row r="729" ht="10" customHeight="1" x14ac:dyDescent="0.35"/>
    <row r="730" ht="10" customHeight="1" x14ac:dyDescent="0.35"/>
    <row r="731" ht="10" customHeight="1" x14ac:dyDescent="0.35"/>
    <row r="732" ht="10" customHeight="1" x14ac:dyDescent="0.35"/>
    <row r="733" ht="10" customHeight="1" x14ac:dyDescent="0.35"/>
    <row r="734" ht="10" customHeight="1" x14ac:dyDescent="0.35"/>
    <row r="735" ht="10" customHeight="1" x14ac:dyDescent="0.35"/>
    <row r="736" ht="10" customHeight="1" x14ac:dyDescent="0.35"/>
    <row r="737" ht="10" customHeight="1" x14ac:dyDescent="0.35"/>
    <row r="738" ht="10" customHeight="1" x14ac:dyDescent="0.35"/>
    <row r="739" ht="10" customHeight="1" x14ac:dyDescent="0.35"/>
    <row r="740" ht="10" customHeight="1" x14ac:dyDescent="0.35"/>
    <row r="741" ht="10" customHeight="1" x14ac:dyDescent="0.35"/>
    <row r="742" ht="10" customHeight="1" x14ac:dyDescent="0.35"/>
    <row r="743" ht="10" customHeight="1" x14ac:dyDescent="0.35"/>
    <row r="744" ht="10" customHeight="1" x14ac:dyDescent="0.35"/>
    <row r="745" ht="10" customHeight="1" x14ac:dyDescent="0.35"/>
    <row r="746" ht="10" customHeight="1" x14ac:dyDescent="0.35"/>
    <row r="747" ht="10" customHeight="1" x14ac:dyDescent="0.35"/>
    <row r="748" ht="10" customHeight="1" x14ac:dyDescent="0.35"/>
    <row r="749" ht="10" customHeight="1" x14ac:dyDescent="0.35"/>
    <row r="750" ht="10" customHeight="1" x14ac:dyDescent="0.35"/>
    <row r="751" ht="10" customHeight="1" x14ac:dyDescent="0.35"/>
    <row r="752" ht="10" customHeight="1" x14ac:dyDescent="0.35"/>
    <row r="753" ht="10" customHeight="1" x14ac:dyDescent="0.35"/>
    <row r="754" ht="10" customHeight="1" x14ac:dyDescent="0.35"/>
    <row r="755" ht="10" customHeight="1" x14ac:dyDescent="0.35"/>
    <row r="756" ht="10" customHeight="1" x14ac:dyDescent="0.35"/>
    <row r="757" ht="10" customHeight="1" x14ac:dyDescent="0.35"/>
    <row r="758" ht="10" customHeight="1" x14ac:dyDescent="0.35"/>
    <row r="759" ht="10" customHeight="1" x14ac:dyDescent="0.35"/>
    <row r="760" ht="10" customHeight="1" x14ac:dyDescent="0.35"/>
    <row r="761" ht="10" customHeight="1" x14ac:dyDescent="0.35"/>
    <row r="762" ht="10" customHeight="1" x14ac:dyDescent="0.35"/>
    <row r="763" ht="10" customHeight="1" x14ac:dyDescent="0.35"/>
    <row r="764" ht="10" customHeight="1" x14ac:dyDescent="0.35"/>
    <row r="765" ht="10" customHeight="1" x14ac:dyDescent="0.35"/>
    <row r="766" ht="10" customHeight="1" x14ac:dyDescent="0.35"/>
    <row r="767" ht="10" customHeight="1" x14ac:dyDescent="0.35"/>
    <row r="768" ht="10" customHeight="1" x14ac:dyDescent="0.35"/>
    <row r="769" ht="10" customHeight="1" x14ac:dyDescent="0.35"/>
    <row r="770" ht="10" customHeight="1" x14ac:dyDescent="0.35"/>
    <row r="771" ht="10" customHeight="1" x14ac:dyDescent="0.35"/>
    <row r="772" ht="10" customHeight="1" x14ac:dyDescent="0.35"/>
    <row r="773" ht="10" customHeight="1" x14ac:dyDescent="0.35"/>
    <row r="774" ht="10" customHeight="1" x14ac:dyDescent="0.35"/>
    <row r="775" ht="10" customHeight="1" x14ac:dyDescent="0.35"/>
    <row r="776" ht="10" customHeight="1" x14ac:dyDescent="0.35"/>
    <row r="777" ht="10" customHeight="1" x14ac:dyDescent="0.35"/>
    <row r="778" ht="10" customHeight="1" x14ac:dyDescent="0.35"/>
    <row r="779" ht="10" customHeight="1" x14ac:dyDescent="0.35"/>
    <row r="780" ht="10" customHeight="1" x14ac:dyDescent="0.35"/>
    <row r="781" ht="10" customHeight="1" x14ac:dyDescent="0.35"/>
    <row r="782" ht="10" customHeight="1" x14ac:dyDescent="0.35"/>
    <row r="783" ht="10" customHeight="1" x14ac:dyDescent="0.35"/>
    <row r="784" ht="10" customHeight="1" x14ac:dyDescent="0.35"/>
    <row r="785" ht="10" customHeight="1" x14ac:dyDescent="0.35"/>
    <row r="786" ht="10" customHeight="1" x14ac:dyDescent="0.35"/>
    <row r="787" ht="10" customHeight="1" x14ac:dyDescent="0.35"/>
    <row r="788" ht="10" customHeight="1" x14ac:dyDescent="0.35"/>
    <row r="789" ht="10" customHeight="1" x14ac:dyDescent="0.35"/>
    <row r="790" ht="10" customHeight="1" x14ac:dyDescent="0.35"/>
    <row r="791" ht="10" customHeight="1" x14ac:dyDescent="0.35"/>
    <row r="792" ht="10" customHeight="1" x14ac:dyDescent="0.35"/>
    <row r="793" ht="10" customHeight="1" x14ac:dyDescent="0.35"/>
    <row r="794" ht="10" customHeight="1" x14ac:dyDescent="0.35"/>
    <row r="795" ht="10" customHeight="1" x14ac:dyDescent="0.35"/>
    <row r="796" ht="10" customHeight="1" x14ac:dyDescent="0.35"/>
    <row r="797" ht="10" customHeight="1" x14ac:dyDescent="0.35"/>
    <row r="798" ht="10" customHeight="1" x14ac:dyDescent="0.35"/>
    <row r="799" ht="10" customHeight="1" x14ac:dyDescent="0.35"/>
  </sheetData>
  <sheetProtection algorithmName="SHA-512" hashValue="iOlxiG91aQrdJDoronNJeTjNC705hMstQZbx7x9Er9FvsojLAqGZKYoMDKwHZkevWTWrnMNKHhkGzEvOVL8MOA==" saltValue="OM+lx0ZFPjc30XisP1WIkw==" spinCount="100000" sheet="1" objects="1" scenarios="1"/>
  <mergeCells count="73">
    <mergeCell ref="B153:J153"/>
    <mergeCell ref="D155:J155"/>
    <mergeCell ref="D156:J156"/>
    <mergeCell ref="D157:J157"/>
    <mergeCell ref="D147:J147"/>
    <mergeCell ref="D154:J154"/>
    <mergeCell ref="D119:F119"/>
    <mergeCell ref="D124:J124"/>
    <mergeCell ref="D125:J125"/>
    <mergeCell ref="D126:J126"/>
    <mergeCell ref="D104:F104"/>
    <mergeCell ref="D141:J141"/>
    <mergeCell ref="D142:J142"/>
    <mergeCell ref="D132:J132"/>
    <mergeCell ref="D149:F149"/>
    <mergeCell ref="D127:J127"/>
    <mergeCell ref="D134:F134"/>
    <mergeCell ref="D139:J139"/>
    <mergeCell ref="D140:J140"/>
    <mergeCell ref="B138:J138"/>
    <mergeCell ref="B93:J93"/>
    <mergeCell ref="D80:J80"/>
    <mergeCell ref="D81:J81"/>
    <mergeCell ref="D82:J82"/>
    <mergeCell ref="B123:J123"/>
    <mergeCell ref="D94:J94"/>
    <mergeCell ref="D95:J95"/>
    <mergeCell ref="D96:J96"/>
    <mergeCell ref="D97:J97"/>
    <mergeCell ref="D109:J109"/>
    <mergeCell ref="D110:J110"/>
    <mergeCell ref="D111:J111"/>
    <mergeCell ref="D112:J112"/>
    <mergeCell ref="B108:J108"/>
    <mergeCell ref="D117:J117"/>
    <mergeCell ref="D102:J102"/>
    <mergeCell ref="D89:F89"/>
    <mergeCell ref="B78:J78"/>
    <mergeCell ref="D66:J66"/>
    <mergeCell ref="D67:J67"/>
    <mergeCell ref="D87:J87"/>
    <mergeCell ref="D74:F74"/>
    <mergeCell ref="D79:J79"/>
    <mergeCell ref="B63:J63"/>
    <mergeCell ref="D52:J52"/>
    <mergeCell ref="D72:J72"/>
    <mergeCell ref="D59:F59"/>
    <mergeCell ref="D64:J64"/>
    <mergeCell ref="D65:J65"/>
    <mergeCell ref="B48:J48"/>
    <mergeCell ref="D57:J57"/>
    <mergeCell ref="D27:J27"/>
    <mergeCell ref="D44:F44"/>
    <mergeCell ref="D49:J49"/>
    <mergeCell ref="D50:J50"/>
    <mergeCell ref="D51:J51"/>
    <mergeCell ref="D29:F29"/>
    <mergeCell ref="D34:J34"/>
    <mergeCell ref="D35:J35"/>
    <mergeCell ref="D36:J36"/>
    <mergeCell ref="D37:J37"/>
    <mergeCell ref="B33:J33"/>
    <mergeCell ref="D42:J42"/>
    <mergeCell ref="B2:J2"/>
    <mergeCell ref="B7:H7"/>
    <mergeCell ref="D21:J21"/>
    <mergeCell ref="D22:J22"/>
    <mergeCell ref="D12:J12"/>
    <mergeCell ref="D14:F14"/>
    <mergeCell ref="D19:J19"/>
    <mergeCell ref="D20:J20"/>
    <mergeCell ref="B18:J18"/>
    <mergeCell ref="B4:J4"/>
  </mergeCells>
  <dataValidations count="2">
    <dataValidation type="list" allowBlank="1" showInputMessage="1" showErrorMessage="1" sqref="B15:B16 B30:B31 B45:B46 B60:B61 B75:B76 B90:B91 B105:B106 B120:B121 B135:B136 B150:B151" xr:uid="{00000000-0002-0000-0A00-000002000000}">
      <formula1>Projektrollen</formula1>
    </dataValidation>
    <dataValidation type="decimal" allowBlank="1" showInputMessage="1" showErrorMessage="1" error="Nur Werte von 0% bis 100% zugelassen!" sqref="H15:H16 H30:H31 H45:H46 H60:H61 H75:H76 H90:H91 H105:H106 H120:H121 H135:H136 H150:H151" xr:uid="{00000000-0002-0000-0A00-000003000000}">
      <formula1>0</formula1>
      <formula2>1</formula2>
    </dataValidation>
  </dataValidations>
  <printOptions horizontalCentered="1"/>
  <pageMargins left="0.39370078740157483" right="0.39370078740157483" top="1.5748031496062993" bottom="0.59055118110236227" header="0.39370078740157483" footer="0.31496062992125984"/>
  <pageSetup paperSize="9" scale="95" fitToHeight="0" orientation="portrait" r:id="rId1"/>
  <headerFooter>
    <oddHeader>&amp;L&amp;"Verdana,Standard"&amp;9&amp;G&amp;C&amp;"Verdana,Fett"&amp;12
IPMA Level D
Demande de recertification
Expérience en management de projet&amp;R&amp;G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s zu betrachtenden Erfahrungszeitraums!" prompt="Es sind nur Datumseingaben ab Beginn des Erfahrungszeitraums möglich, s. Tabellenblatt 'Pers'!" xr:uid="{E320C2F2-52A6-4B44-B46D-40D437E8A786}">
          <x14:formula1>
            <xm:f>Pers!$D$17</xm:f>
          </x14:formula1>
          <x14:formula2>
            <xm:f>Pers!$D$18</xm:f>
          </x14:formula2>
          <xm:sqref>D15:D16 D30:D31 D45:D46 D60:D61 D75:D76 D90:D91 D105:D106 D120:D121 D135:D136 D150:D151</xm:sqref>
        </x14:dataValidation>
        <x14:dataValidation type="date" allowBlank="1" showInputMessage="1" showErrorMessage="1" error="Datum liegt ausserhalb des zu betrachtenden Erfahrungszeitraums!" prompt="Es sind nur Datumseingaben bis zum Ende des Erfahrungszeitraums möglich, s. Tabellenblatt 'Pers'!" xr:uid="{EDE8913F-CB2A-4BC8-8B5C-19A5CFFE9A5C}">
          <x14:formula1>
            <xm:f>Pers!$D$17</xm:f>
          </x14:formula1>
          <x14:formula2>
            <xm:f>Pers!$D$18</xm:f>
          </x14:formula2>
          <xm:sqref>F15:F16 F30:F31 F45:F46 F60:F61 F75:F76 F90:F91 F105:F106 F120:F121 F135:F136 F150:F151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0E3BE-5328-4695-B237-5D68960C143B}">
  <sheetPr>
    <tabColor theme="6" tint="0.39997558519241921"/>
    <pageSetUpPr fitToPage="1"/>
  </sheetPr>
  <dimension ref="A1:V799"/>
  <sheetViews>
    <sheetView showGridLines="0" zoomScaleNormal="100" workbookViewId="0"/>
  </sheetViews>
  <sheetFormatPr baseColWidth="10" defaultColWidth="11.453125" defaultRowHeight="11.5" x14ac:dyDescent="0.35"/>
  <cols>
    <col min="1" max="1" width="1.7265625" style="9" customWidth="1"/>
    <col min="2" max="2" width="29.7265625" style="9" customWidth="1"/>
    <col min="3" max="3" width="5.7265625" style="9" customWidth="1"/>
    <col min="4" max="4" width="12.7265625" style="9" customWidth="1"/>
    <col min="5" max="5" width="5.7265625" style="9" customWidth="1"/>
    <col min="6" max="6" width="12.7265625" style="9" customWidth="1"/>
    <col min="7" max="7" width="2.7265625" style="9" customWidth="1"/>
    <col min="8" max="8" width="10.7265625" style="9" customWidth="1"/>
    <col min="9" max="9" width="2.7265625" style="9" customWidth="1"/>
    <col min="10" max="10" width="13.7265625" style="9" customWidth="1"/>
    <col min="11" max="11" width="1.7265625" style="224" customWidth="1"/>
    <col min="12" max="14" width="12.7265625" style="48" customWidth="1"/>
    <col min="15" max="15" width="12.7265625" style="224" customWidth="1"/>
    <col min="16" max="17" width="11.453125" style="9"/>
    <col min="18" max="18" width="27" style="9" bestFit="1" customWidth="1"/>
    <col min="19" max="16384" width="11.453125" style="9"/>
  </cols>
  <sheetData>
    <row r="1" spans="1:22" ht="10" customHeight="1" x14ac:dyDescent="0.35">
      <c r="A1" s="16"/>
      <c r="B1" s="17"/>
      <c r="C1" s="17"/>
      <c r="D1" s="17"/>
      <c r="E1" s="17"/>
      <c r="F1" s="17"/>
      <c r="G1" s="17"/>
      <c r="H1" s="17"/>
      <c r="I1" s="17"/>
      <c r="J1" s="17"/>
      <c r="K1" s="18"/>
      <c r="L1" s="159"/>
      <c r="M1" s="159"/>
      <c r="N1" s="159"/>
      <c r="O1" s="159"/>
    </row>
    <row r="2" spans="1:22" ht="18" customHeight="1" x14ac:dyDescent="0.35">
      <c r="A2" s="19"/>
      <c r="B2" s="348" t="s">
        <v>561</v>
      </c>
      <c r="C2" s="348"/>
      <c r="D2" s="348"/>
      <c r="E2" s="348"/>
      <c r="F2" s="348"/>
      <c r="G2" s="348"/>
      <c r="H2" s="348"/>
      <c r="I2" s="348"/>
      <c r="J2" s="348"/>
      <c r="K2" s="22"/>
    </row>
    <row r="3" spans="1:22" ht="10" customHeight="1" x14ac:dyDescent="0.35">
      <c r="A3" s="19"/>
      <c r="B3" s="21"/>
      <c r="C3" s="21"/>
      <c r="D3" s="21"/>
      <c r="E3" s="21"/>
      <c r="F3" s="21"/>
      <c r="G3" s="21"/>
      <c r="H3" s="21"/>
      <c r="I3" s="21"/>
      <c r="J3" s="31"/>
      <c r="K3" s="22"/>
    </row>
    <row r="4" spans="1:22" ht="18" customHeight="1" x14ac:dyDescent="0.35">
      <c r="A4" s="19"/>
      <c r="B4" s="350" t="s">
        <v>562</v>
      </c>
      <c r="C4" s="350"/>
      <c r="D4" s="350"/>
      <c r="E4" s="350"/>
      <c r="F4" s="350"/>
      <c r="G4" s="350"/>
      <c r="H4" s="350"/>
      <c r="I4" s="350"/>
      <c r="J4" s="350"/>
      <c r="K4" s="22"/>
    </row>
    <row r="5" spans="1:22" ht="10" customHeight="1" x14ac:dyDescent="0.35">
      <c r="A5" s="19"/>
      <c r="B5" s="21"/>
      <c r="C5" s="21"/>
      <c r="D5" s="21"/>
      <c r="E5" s="21"/>
      <c r="F5" s="21"/>
      <c r="G5" s="21"/>
      <c r="H5" s="21"/>
      <c r="I5" s="21"/>
      <c r="J5" s="31"/>
      <c r="K5" s="22"/>
    </row>
    <row r="6" spans="1:22" ht="18" customHeight="1" x14ac:dyDescent="0.35">
      <c r="A6" s="19"/>
      <c r="B6" s="21"/>
      <c r="C6" s="21"/>
      <c r="D6" s="21"/>
      <c r="E6" s="21"/>
      <c r="F6" s="21"/>
      <c r="G6" s="21"/>
      <c r="H6" s="21"/>
      <c r="I6" s="21"/>
      <c r="J6" s="31" t="s">
        <v>544</v>
      </c>
      <c r="K6" s="22"/>
    </row>
    <row r="7" spans="1:22" ht="18" customHeight="1" x14ac:dyDescent="0.35">
      <c r="A7" s="19"/>
      <c r="B7" s="315" t="s">
        <v>561</v>
      </c>
      <c r="C7" s="315"/>
      <c r="D7" s="315"/>
      <c r="E7" s="315"/>
      <c r="F7" s="315"/>
      <c r="G7" s="315"/>
      <c r="H7" s="315"/>
      <c r="I7" s="21"/>
      <c r="J7" s="43">
        <f>SUM(SUM(J15:J16)+SUM(J30:J31)+SUM(J45:J46)+SUM(J60:J61)+SUM(J75:J76)+SUM(J90:J91)+SUM(J105:J106)+SUM(J120:J121)+SUM(J135:J136)+SUM(J150:J151))</f>
        <v>0</v>
      </c>
      <c r="K7" s="22"/>
    </row>
    <row r="8" spans="1:22" ht="10" customHeight="1" x14ac:dyDescent="0.35">
      <c r="A8" s="24"/>
      <c r="B8" s="25"/>
      <c r="C8" s="25"/>
      <c r="D8" s="25"/>
      <c r="E8" s="25"/>
      <c r="F8" s="25"/>
      <c r="G8" s="25"/>
      <c r="H8" s="25"/>
      <c r="I8" s="25"/>
      <c r="J8" s="25"/>
      <c r="K8" s="26"/>
    </row>
    <row r="9" spans="1:22" ht="10" customHeight="1" x14ac:dyDescent="0.35"/>
    <row r="10" spans="1:22" s="224" customFormat="1" ht="10" customHeight="1" x14ac:dyDescent="0.35">
      <c r="A10" s="16"/>
      <c r="B10" s="17"/>
      <c r="C10" s="17"/>
      <c r="D10" s="17"/>
      <c r="E10" s="17"/>
      <c r="F10" s="17"/>
      <c r="G10" s="17"/>
      <c r="H10" s="17"/>
      <c r="I10" s="17"/>
      <c r="J10" s="17"/>
      <c r="K10" s="18"/>
      <c r="L10" s="48"/>
      <c r="M10" s="48"/>
      <c r="N10" s="48"/>
      <c r="P10" s="9"/>
      <c r="Q10" s="9"/>
      <c r="R10" s="9"/>
      <c r="S10" s="9"/>
      <c r="T10" s="9"/>
      <c r="U10" s="9"/>
      <c r="V10" s="9"/>
    </row>
    <row r="11" spans="1:22" s="224" customFormat="1" ht="18" customHeight="1" x14ac:dyDescent="0.35">
      <c r="A11" s="19"/>
      <c r="B11" s="220" t="s">
        <v>563</v>
      </c>
      <c r="C11" s="220"/>
      <c r="D11" s="221"/>
      <c r="E11" s="221"/>
      <c r="F11" s="221"/>
      <c r="G11" s="221"/>
      <c r="H11" s="221"/>
      <c r="I11" s="221"/>
      <c r="J11" s="221"/>
      <c r="K11" s="22"/>
      <c r="L11" s="48"/>
      <c r="M11" s="48"/>
      <c r="N11" s="48"/>
      <c r="P11" s="9"/>
      <c r="Q11" s="9"/>
      <c r="R11" s="9"/>
      <c r="S11" s="9"/>
      <c r="T11" s="9"/>
      <c r="U11" s="9"/>
      <c r="V11" s="9"/>
    </row>
    <row r="12" spans="1:22" s="224" customFormat="1" ht="18" customHeight="1" x14ac:dyDescent="0.35">
      <c r="A12" s="19"/>
      <c r="B12" s="219" t="s">
        <v>564</v>
      </c>
      <c r="C12" s="219"/>
      <c r="D12" s="347"/>
      <c r="E12" s="347"/>
      <c r="F12" s="347"/>
      <c r="G12" s="347"/>
      <c r="H12" s="347"/>
      <c r="I12" s="347"/>
      <c r="J12" s="347"/>
      <c r="K12" s="22"/>
      <c r="L12" s="48"/>
      <c r="M12" s="48"/>
      <c r="N12" s="48"/>
      <c r="P12" s="9"/>
      <c r="Q12" s="9"/>
      <c r="R12" s="9"/>
      <c r="S12" s="9"/>
      <c r="T12" s="9"/>
      <c r="U12" s="9"/>
      <c r="V12" s="9"/>
    </row>
    <row r="13" spans="1:22" s="224" customFormat="1" ht="10" customHeight="1" x14ac:dyDescent="0.35">
      <c r="A13" s="19"/>
      <c r="B13" s="21"/>
      <c r="C13" s="21"/>
      <c r="D13" s="21"/>
      <c r="E13" s="21"/>
      <c r="F13" s="21"/>
      <c r="G13" s="21"/>
      <c r="H13" s="21"/>
      <c r="I13" s="21"/>
      <c r="J13" s="21"/>
      <c r="K13" s="22"/>
      <c r="L13" s="48"/>
      <c r="M13" s="48"/>
      <c r="N13" s="48"/>
      <c r="P13" s="9"/>
      <c r="R13" s="121"/>
      <c r="S13" s="9"/>
      <c r="T13" s="9"/>
      <c r="U13" s="9"/>
      <c r="V13" s="9"/>
    </row>
    <row r="14" spans="1:22" s="224" customFormat="1" ht="18" customHeight="1" x14ac:dyDescent="0.35">
      <c r="A14" s="19"/>
      <c r="B14" s="220" t="s">
        <v>565</v>
      </c>
      <c r="C14" s="220"/>
      <c r="D14" s="351" t="s">
        <v>513</v>
      </c>
      <c r="E14" s="351"/>
      <c r="F14" s="351"/>
      <c r="G14" s="21"/>
      <c r="H14" s="45"/>
      <c r="I14" s="21"/>
      <c r="J14" s="31" t="s">
        <v>544</v>
      </c>
      <c r="K14" s="22"/>
      <c r="L14" s="48"/>
      <c r="M14" s="48"/>
      <c r="N14" s="48"/>
      <c r="P14" s="9"/>
      <c r="R14" s="121"/>
      <c r="S14" s="9"/>
      <c r="T14" s="9"/>
      <c r="U14" s="9"/>
      <c r="V14" s="9"/>
    </row>
    <row r="15" spans="1:22" s="224" customFormat="1" ht="18" customHeight="1" x14ac:dyDescent="0.35">
      <c r="A15" s="19"/>
      <c r="B15" s="126"/>
      <c r="C15" s="222" t="s">
        <v>566</v>
      </c>
      <c r="D15" s="194"/>
      <c r="E15" s="122" t="s">
        <v>567</v>
      </c>
      <c r="F15" s="194"/>
      <c r="G15" s="155"/>
      <c r="H15" s="70"/>
      <c r="I15" s="124"/>
      <c r="J15" s="43">
        <f>ROUND(((F15-D15)/30.4),0)</f>
        <v>0</v>
      </c>
      <c r="K15" s="22"/>
      <c r="L15" s="149"/>
      <c r="M15" s="149"/>
      <c r="N15" s="48"/>
      <c r="O15" s="149"/>
      <c r="P15" s="9"/>
      <c r="R15" s="121"/>
      <c r="S15" s="9"/>
      <c r="T15" s="9"/>
      <c r="U15" s="9"/>
      <c r="V15" s="9"/>
    </row>
    <row r="16" spans="1:22" s="224" customFormat="1" ht="18" customHeight="1" x14ac:dyDescent="0.35">
      <c r="A16" s="19"/>
      <c r="B16" s="126"/>
      <c r="C16" s="222" t="s">
        <v>566</v>
      </c>
      <c r="D16" s="194"/>
      <c r="E16" s="122" t="s">
        <v>567</v>
      </c>
      <c r="F16" s="194"/>
      <c r="G16" s="155"/>
      <c r="H16" s="70"/>
      <c r="I16" s="124"/>
      <c r="J16" s="43">
        <f>ROUND(((F16-D16)/30.4),0)</f>
        <v>0</v>
      </c>
      <c r="K16" s="22"/>
      <c r="L16" s="149"/>
      <c r="M16" s="149"/>
      <c r="N16" s="48"/>
      <c r="O16" s="149"/>
      <c r="P16" s="9"/>
      <c r="R16" s="121"/>
      <c r="S16" s="9"/>
      <c r="T16" s="9"/>
      <c r="U16" s="9"/>
      <c r="V16" s="9"/>
    </row>
    <row r="17" spans="1:22" s="224" customFormat="1" ht="10" customHeight="1" x14ac:dyDescent="0.35">
      <c r="A17" s="19"/>
      <c r="B17" s="219"/>
      <c r="C17" s="219"/>
      <c r="D17" s="83"/>
      <c r="E17" s="221"/>
      <c r="F17" s="221"/>
      <c r="G17" s="221"/>
      <c r="H17" s="221"/>
      <c r="I17" s="221"/>
      <c r="J17" s="221"/>
      <c r="K17" s="22"/>
      <c r="L17" s="48"/>
      <c r="M17" s="48"/>
      <c r="N17" s="48"/>
      <c r="P17" s="9"/>
      <c r="R17" s="121"/>
      <c r="S17" s="9"/>
      <c r="T17" s="9"/>
      <c r="U17" s="9"/>
      <c r="V17" s="9"/>
    </row>
    <row r="18" spans="1:22" s="224" customFormat="1" ht="18" customHeight="1" x14ac:dyDescent="0.35">
      <c r="A18" s="19"/>
      <c r="B18" s="305" t="s">
        <v>548</v>
      </c>
      <c r="C18" s="305"/>
      <c r="D18" s="305"/>
      <c r="E18" s="305"/>
      <c r="F18" s="305"/>
      <c r="G18" s="305"/>
      <c r="H18" s="305"/>
      <c r="I18" s="305"/>
      <c r="J18" s="305"/>
      <c r="K18" s="22"/>
      <c r="L18" s="48"/>
      <c r="M18" s="48"/>
      <c r="N18" s="48"/>
      <c r="P18" s="9"/>
      <c r="R18" s="121"/>
      <c r="S18" s="9"/>
      <c r="T18" s="9"/>
      <c r="U18" s="9"/>
      <c r="V18" s="9"/>
    </row>
    <row r="19" spans="1:22" s="224" customFormat="1" ht="18" customHeight="1" x14ac:dyDescent="0.35">
      <c r="A19" s="19"/>
      <c r="B19" s="272" t="s">
        <v>549</v>
      </c>
      <c r="C19" s="219"/>
      <c r="D19" s="294"/>
      <c r="E19" s="294"/>
      <c r="F19" s="294"/>
      <c r="G19" s="294"/>
      <c r="H19" s="294"/>
      <c r="I19" s="294"/>
      <c r="J19" s="294"/>
      <c r="K19" s="22"/>
      <c r="L19" s="48"/>
      <c r="M19" s="48"/>
      <c r="N19" s="48"/>
      <c r="P19" s="9"/>
      <c r="R19" s="121"/>
      <c r="S19" s="9"/>
      <c r="T19" s="9"/>
      <c r="U19" s="9"/>
      <c r="V19" s="9"/>
    </row>
    <row r="20" spans="1:22" s="224" customFormat="1" ht="18" customHeight="1" x14ac:dyDescent="0.35">
      <c r="A20" s="19"/>
      <c r="B20" s="272" t="s">
        <v>550</v>
      </c>
      <c r="C20" s="219"/>
      <c r="D20" s="294"/>
      <c r="E20" s="294"/>
      <c r="F20" s="294"/>
      <c r="G20" s="294"/>
      <c r="H20" s="294"/>
      <c r="I20" s="294"/>
      <c r="J20" s="294"/>
      <c r="K20" s="22"/>
      <c r="L20" s="48"/>
      <c r="M20" s="48"/>
      <c r="N20" s="48"/>
      <c r="P20" s="9"/>
      <c r="R20" s="121"/>
      <c r="S20" s="9"/>
      <c r="T20" s="9"/>
      <c r="U20" s="9"/>
      <c r="V20" s="9"/>
    </row>
    <row r="21" spans="1:22" s="224" customFormat="1" ht="18" customHeight="1" x14ac:dyDescent="0.35">
      <c r="A21" s="19"/>
      <c r="B21" s="272" t="s">
        <v>551</v>
      </c>
      <c r="C21" s="219"/>
      <c r="D21" s="294"/>
      <c r="E21" s="294"/>
      <c r="F21" s="294"/>
      <c r="G21" s="294"/>
      <c r="H21" s="294"/>
      <c r="I21" s="294"/>
      <c r="J21" s="294"/>
      <c r="K21" s="22"/>
      <c r="L21" s="48"/>
      <c r="M21" s="48"/>
      <c r="N21" s="48"/>
      <c r="P21" s="9"/>
      <c r="R21" s="121"/>
      <c r="S21" s="9"/>
      <c r="T21" s="9"/>
      <c r="U21" s="9"/>
      <c r="V21" s="9"/>
    </row>
    <row r="22" spans="1:22" s="224" customFormat="1" ht="18" customHeight="1" x14ac:dyDescent="0.35">
      <c r="A22" s="19"/>
      <c r="B22" s="272" t="s">
        <v>8</v>
      </c>
      <c r="C22" s="219"/>
      <c r="D22" s="294"/>
      <c r="E22" s="294"/>
      <c r="F22" s="294"/>
      <c r="G22" s="294"/>
      <c r="H22" s="294"/>
      <c r="I22" s="294"/>
      <c r="J22" s="294"/>
      <c r="K22" s="22"/>
      <c r="L22" s="48"/>
      <c r="M22" s="48"/>
      <c r="N22" s="48"/>
      <c r="P22" s="9"/>
      <c r="R22" s="121"/>
      <c r="S22" s="9"/>
      <c r="T22" s="9"/>
      <c r="U22" s="9"/>
      <c r="V22" s="9"/>
    </row>
    <row r="23" spans="1:22" s="224" customFormat="1" ht="10" customHeight="1" x14ac:dyDescent="0.35">
      <c r="A23" s="24"/>
      <c r="B23" s="25"/>
      <c r="C23" s="25"/>
      <c r="D23" s="25"/>
      <c r="E23" s="25"/>
      <c r="F23" s="25"/>
      <c r="G23" s="25"/>
      <c r="H23" s="25"/>
      <c r="I23" s="25"/>
      <c r="J23" s="25"/>
      <c r="K23" s="26"/>
      <c r="L23" s="48"/>
      <c r="M23" s="48"/>
      <c r="N23" s="48"/>
      <c r="P23" s="9"/>
      <c r="R23" s="121"/>
      <c r="S23" s="9"/>
      <c r="T23" s="9"/>
      <c r="U23" s="9"/>
      <c r="V23" s="9"/>
    </row>
    <row r="24" spans="1:22" s="224" customFormat="1" ht="10" customHeight="1" x14ac:dyDescent="0.35">
      <c r="A24" s="9"/>
      <c r="B24" s="9"/>
      <c r="C24" s="9"/>
      <c r="D24" s="9"/>
      <c r="E24" s="9"/>
      <c r="F24" s="9"/>
      <c r="G24" s="9"/>
      <c r="H24" s="9"/>
      <c r="I24" s="9"/>
      <c r="J24" s="9"/>
      <c r="L24" s="48"/>
      <c r="M24" s="48"/>
      <c r="N24" s="48"/>
      <c r="P24" s="9"/>
      <c r="R24" s="125"/>
      <c r="S24" s="9"/>
      <c r="T24" s="9"/>
      <c r="U24" s="9"/>
      <c r="V24" s="9"/>
    </row>
    <row r="25" spans="1:22" ht="10" customHeight="1" x14ac:dyDescent="0.35">
      <c r="A25" s="16"/>
      <c r="B25" s="17"/>
      <c r="C25" s="17"/>
      <c r="D25" s="17"/>
      <c r="E25" s="17"/>
      <c r="F25" s="17"/>
      <c r="G25" s="17"/>
      <c r="H25" s="17"/>
      <c r="I25" s="17"/>
      <c r="J25" s="17"/>
      <c r="K25" s="18"/>
      <c r="Q25" s="224"/>
      <c r="R25" s="12"/>
    </row>
    <row r="26" spans="1:22" ht="18" customHeight="1" x14ac:dyDescent="0.35">
      <c r="A26" s="19"/>
      <c r="B26" s="267" t="s">
        <v>568</v>
      </c>
      <c r="C26" s="220"/>
      <c r="D26" s="221"/>
      <c r="E26" s="221"/>
      <c r="F26" s="221"/>
      <c r="G26" s="221"/>
      <c r="H26" s="221"/>
      <c r="I26" s="221"/>
      <c r="J26" s="221"/>
      <c r="K26" s="22"/>
      <c r="Q26" s="46"/>
      <c r="R26" s="47"/>
    </row>
    <row r="27" spans="1:22" ht="18" customHeight="1" x14ac:dyDescent="0.35">
      <c r="A27" s="19"/>
      <c r="B27" s="266" t="s">
        <v>564</v>
      </c>
      <c r="C27" s="219"/>
      <c r="D27" s="347"/>
      <c r="E27" s="347"/>
      <c r="F27" s="347"/>
      <c r="G27" s="347"/>
      <c r="H27" s="347"/>
      <c r="I27" s="347"/>
      <c r="J27" s="347"/>
      <c r="K27" s="22"/>
      <c r="Q27" s="224"/>
      <c r="R27" s="12"/>
    </row>
    <row r="28" spans="1:22" ht="10" customHeight="1" x14ac:dyDescent="0.35">
      <c r="A28" s="19"/>
      <c r="B28" s="21"/>
      <c r="C28" s="21"/>
      <c r="D28" s="21"/>
      <c r="E28" s="21"/>
      <c r="F28" s="21"/>
      <c r="G28" s="21"/>
      <c r="H28" s="21"/>
      <c r="I28" s="21"/>
      <c r="J28" s="21"/>
      <c r="K28" s="22"/>
    </row>
    <row r="29" spans="1:22" ht="18" customHeight="1" x14ac:dyDescent="0.35">
      <c r="A29" s="19"/>
      <c r="B29" s="267" t="s">
        <v>565</v>
      </c>
      <c r="C29" s="220"/>
      <c r="D29" s="351" t="s">
        <v>513</v>
      </c>
      <c r="E29" s="351"/>
      <c r="F29" s="351"/>
      <c r="G29" s="21"/>
      <c r="H29" s="45"/>
      <c r="I29" s="21"/>
      <c r="J29" s="31" t="s">
        <v>544</v>
      </c>
      <c r="K29" s="22"/>
    </row>
    <row r="30" spans="1:22" ht="18" customHeight="1" x14ac:dyDescent="0.35">
      <c r="A30" s="19"/>
      <c r="B30" s="126"/>
      <c r="C30" s="269" t="s">
        <v>566</v>
      </c>
      <c r="D30" s="194"/>
      <c r="E30" s="122" t="s">
        <v>567</v>
      </c>
      <c r="F30" s="194"/>
      <c r="G30" s="155"/>
      <c r="H30" s="70"/>
      <c r="I30" s="124"/>
      <c r="J30" s="43">
        <f>ROUND(((F30-D30)/30.4),0)</f>
        <v>0</v>
      </c>
      <c r="K30" s="22"/>
      <c r="O30" s="48"/>
    </row>
    <row r="31" spans="1:22" ht="18" customHeight="1" x14ac:dyDescent="0.35">
      <c r="A31" s="19"/>
      <c r="B31" s="126"/>
      <c r="C31" s="269" t="s">
        <v>566</v>
      </c>
      <c r="D31" s="194"/>
      <c r="E31" s="122" t="s">
        <v>567</v>
      </c>
      <c r="F31" s="194"/>
      <c r="G31" s="155"/>
      <c r="H31" s="70"/>
      <c r="I31" s="124"/>
      <c r="J31" s="43">
        <f>ROUND(((F31-D31)/30.4),0)</f>
        <v>0</v>
      </c>
      <c r="K31" s="22"/>
      <c r="O31" s="48"/>
    </row>
    <row r="32" spans="1:22" ht="10" customHeight="1" x14ac:dyDescent="0.35">
      <c r="A32" s="19"/>
      <c r="B32" s="219"/>
      <c r="C32" s="219"/>
      <c r="D32" s="83"/>
      <c r="E32" s="221"/>
      <c r="F32" s="221"/>
      <c r="G32" s="221"/>
      <c r="H32" s="221"/>
      <c r="I32" s="221"/>
      <c r="J32" s="221"/>
      <c r="K32" s="22"/>
    </row>
    <row r="33" spans="1:15" ht="18" customHeight="1" x14ac:dyDescent="0.35">
      <c r="A33" s="19"/>
      <c r="B33" s="305" t="s">
        <v>548</v>
      </c>
      <c r="C33" s="305"/>
      <c r="D33" s="305"/>
      <c r="E33" s="305"/>
      <c r="F33" s="305"/>
      <c r="G33" s="305"/>
      <c r="H33" s="305"/>
      <c r="I33" s="305"/>
      <c r="J33" s="305"/>
      <c r="K33" s="22"/>
    </row>
    <row r="34" spans="1:15" ht="18" customHeight="1" x14ac:dyDescent="0.35">
      <c r="A34" s="19"/>
      <c r="B34" s="272" t="s">
        <v>549</v>
      </c>
      <c r="C34" s="219"/>
      <c r="D34" s="294"/>
      <c r="E34" s="294"/>
      <c r="F34" s="294"/>
      <c r="G34" s="294"/>
      <c r="H34" s="294"/>
      <c r="I34" s="294"/>
      <c r="J34" s="294"/>
      <c r="K34" s="22"/>
    </row>
    <row r="35" spans="1:15" ht="18" customHeight="1" x14ac:dyDescent="0.35">
      <c r="A35" s="19"/>
      <c r="B35" s="272" t="s">
        <v>550</v>
      </c>
      <c r="C35" s="219"/>
      <c r="D35" s="294"/>
      <c r="E35" s="294"/>
      <c r="F35" s="294"/>
      <c r="G35" s="294"/>
      <c r="H35" s="294"/>
      <c r="I35" s="294"/>
      <c r="J35" s="294"/>
      <c r="K35" s="22"/>
    </row>
    <row r="36" spans="1:15" ht="18" customHeight="1" x14ac:dyDescent="0.35">
      <c r="A36" s="19"/>
      <c r="B36" s="272" t="s">
        <v>551</v>
      </c>
      <c r="C36" s="219"/>
      <c r="D36" s="294"/>
      <c r="E36" s="294"/>
      <c r="F36" s="294"/>
      <c r="G36" s="294"/>
      <c r="H36" s="294"/>
      <c r="I36" s="294"/>
      <c r="J36" s="294"/>
      <c r="K36" s="22"/>
    </row>
    <row r="37" spans="1:15" ht="18" customHeight="1" x14ac:dyDescent="0.35">
      <c r="A37" s="19"/>
      <c r="B37" s="272" t="s">
        <v>8</v>
      </c>
      <c r="C37" s="219"/>
      <c r="D37" s="294"/>
      <c r="E37" s="294"/>
      <c r="F37" s="294"/>
      <c r="G37" s="294"/>
      <c r="H37" s="294"/>
      <c r="I37" s="294"/>
      <c r="J37" s="294"/>
      <c r="K37" s="22"/>
    </row>
    <row r="38" spans="1:15" ht="10" customHeight="1" x14ac:dyDescent="0.35">
      <c r="A38" s="24"/>
      <c r="B38" s="25"/>
      <c r="C38" s="25"/>
      <c r="D38" s="25"/>
      <c r="E38" s="25"/>
      <c r="F38" s="25"/>
      <c r="G38" s="25"/>
      <c r="H38" s="25"/>
      <c r="I38" s="25"/>
      <c r="J38" s="25"/>
      <c r="K38" s="26"/>
    </row>
    <row r="39" spans="1:15" ht="10" customHeight="1" x14ac:dyDescent="0.35"/>
    <row r="40" spans="1:15" ht="10" customHeight="1" x14ac:dyDescent="0.35">
      <c r="A40" s="16"/>
      <c r="B40" s="17"/>
      <c r="C40" s="17"/>
      <c r="D40" s="17"/>
      <c r="E40" s="17"/>
      <c r="F40" s="17"/>
      <c r="G40" s="17"/>
      <c r="H40" s="17"/>
      <c r="I40" s="17"/>
      <c r="J40" s="17"/>
      <c r="K40" s="18"/>
    </row>
    <row r="41" spans="1:15" ht="18" customHeight="1" x14ac:dyDescent="0.35">
      <c r="A41" s="19"/>
      <c r="B41" s="267" t="s">
        <v>569</v>
      </c>
      <c r="C41" s="220"/>
      <c r="D41" s="221"/>
      <c r="E41" s="221"/>
      <c r="F41" s="221"/>
      <c r="G41" s="221"/>
      <c r="H41" s="221"/>
      <c r="I41" s="221"/>
      <c r="J41" s="221"/>
      <c r="K41" s="22"/>
    </row>
    <row r="42" spans="1:15" ht="18" customHeight="1" x14ac:dyDescent="0.35">
      <c r="A42" s="19"/>
      <c r="B42" s="266" t="s">
        <v>564</v>
      </c>
      <c r="C42" s="219"/>
      <c r="D42" s="347"/>
      <c r="E42" s="347"/>
      <c r="F42" s="347"/>
      <c r="G42" s="347"/>
      <c r="H42" s="347"/>
      <c r="I42" s="347"/>
      <c r="J42" s="347"/>
      <c r="K42" s="22"/>
    </row>
    <row r="43" spans="1:15" ht="10" customHeight="1" x14ac:dyDescent="0.35">
      <c r="A43" s="19"/>
      <c r="B43" s="21"/>
      <c r="C43" s="21"/>
      <c r="D43" s="21"/>
      <c r="E43" s="21"/>
      <c r="F43" s="21"/>
      <c r="G43" s="21"/>
      <c r="H43" s="21"/>
      <c r="I43" s="21"/>
      <c r="J43" s="21"/>
      <c r="K43" s="22"/>
    </row>
    <row r="44" spans="1:15" ht="18" customHeight="1" x14ac:dyDescent="0.35">
      <c r="A44" s="19"/>
      <c r="B44" s="267" t="s">
        <v>565</v>
      </c>
      <c r="C44" s="220"/>
      <c r="D44" s="351" t="s">
        <v>513</v>
      </c>
      <c r="E44" s="351"/>
      <c r="F44" s="351"/>
      <c r="G44" s="21"/>
      <c r="H44" s="45"/>
      <c r="I44" s="21"/>
      <c r="J44" s="31" t="s">
        <v>544</v>
      </c>
      <c r="K44" s="22"/>
    </row>
    <row r="45" spans="1:15" ht="18" customHeight="1" x14ac:dyDescent="0.35">
      <c r="A45" s="19"/>
      <c r="B45" s="126"/>
      <c r="C45" s="269" t="s">
        <v>566</v>
      </c>
      <c r="D45" s="194"/>
      <c r="E45" s="122" t="s">
        <v>567</v>
      </c>
      <c r="F45" s="194"/>
      <c r="G45" s="155"/>
      <c r="H45" s="70"/>
      <c r="I45" s="124"/>
      <c r="J45" s="43">
        <f>ROUND(((F45-D45)/30.4),0)</f>
        <v>0</v>
      </c>
      <c r="K45" s="22"/>
      <c r="O45" s="48"/>
    </row>
    <row r="46" spans="1:15" ht="18" customHeight="1" x14ac:dyDescent="0.35">
      <c r="A46" s="19"/>
      <c r="B46" s="126"/>
      <c r="C46" s="269" t="s">
        <v>566</v>
      </c>
      <c r="D46" s="194"/>
      <c r="E46" s="122" t="s">
        <v>567</v>
      </c>
      <c r="F46" s="194"/>
      <c r="G46" s="155"/>
      <c r="H46" s="70"/>
      <c r="I46" s="124"/>
      <c r="J46" s="43">
        <f>ROUND(((F46-D46)/30.4),0)</f>
        <v>0</v>
      </c>
      <c r="K46" s="22"/>
      <c r="O46" s="48"/>
    </row>
    <row r="47" spans="1:15" ht="10" customHeight="1" x14ac:dyDescent="0.35">
      <c r="A47" s="19"/>
      <c r="B47" s="219"/>
      <c r="C47" s="219"/>
      <c r="D47" s="83"/>
      <c r="E47" s="221"/>
      <c r="F47" s="221"/>
      <c r="G47" s="221"/>
      <c r="H47" s="221"/>
      <c r="I47" s="221"/>
      <c r="J47" s="221"/>
      <c r="K47" s="22"/>
    </row>
    <row r="48" spans="1:15" ht="18" customHeight="1" x14ac:dyDescent="0.35">
      <c r="A48" s="19"/>
      <c r="B48" s="305" t="s">
        <v>548</v>
      </c>
      <c r="C48" s="305"/>
      <c r="D48" s="305"/>
      <c r="E48" s="305"/>
      <c r="F48" s="305"/>
      <c r="G48" s="305"/>
      <c r="H48" s="305"/>
      <c r="I48" s="305"/>
      <c r="J48" s="305"/>
      <c r="K48" s="22"/>
    </row>
    <row r="49" spans="1:15" ht="18" customHeight="1" x14ac:dyDescent="0.35">
      <c r="A49" s="19"/>
      <c r="B49" s="272" t="s">
        <v>549</v>
      </c>
      <c r="C49" s="219"/>
      <c r="D49" s="294"/>
      <c r="E49" s="294"/>
      <c r="F49" s="294"/>
      <c r="G49" s="294"/>
      <c r="H49" s="294"/>
      <c r="I49" s="294"/>
      <c r="J49" s="294"/>
      <c r="K49" s="22"/>
    </row>
    <row r="50" spans="1:15" ht="18" customHeight="1" x14ac:dyDescent="0.35">
      <c r="A50" s="19"/>
      <c r="B50" s="272" t="s">
        <v>550</v>
      </c>
      <c r="C50" s="219"/>
      <c r="D50" s="294"/>
      <c r="E50" s="294"/>
      <c r="F50" s="294"/>
      <c r="G50" s="294"/>
      <c r="H50" s="294"/>
      <c r="I50" s="294"/>
      <c r="J50" s="294"/>
      <c r="K50" s="22"/>
    </row>
    <row r="51" spans="1:15" ht="18" customHeight="1" x14ac:dyDescent="0.35">
      <c r="A51" s="19"/>
      <c r="B51" s="272" t="s">
        <v>551</v>
      </c>
      <c r="C51" s="219"/>
      <c r="D51" s="294"/>
      <c r="E51" s="294"/>
      <c r="F51" s="294"/>
      <c r="G51" s="294"/>
      <c r="H51" s="294"/>
      <c r="I51" s="294"/>
      <c r="J51" s="294"/>
      <c r="K51" s="22"/>
    </row>
    <row r="52" spans="1:15" ht="18" customHeight="1" x14ac:dyDescent="0.35">
      <c r="A52" s="19"/>
      <c r="B52" s="272" t="s">
        <v>8</v>
      </c>
      <c r="C52" s="219"/>
      <c r="D52" s="294"/>
      <c r="E52" s="294"/>
      <c r="F52" s="294"/>
      <c r="G52" s="294"/>
      <c r="H52" s="294"/>
      <c r="I52" s="294"/>
      <c r="J52" s="294"/>
      <c r="K52" s="22"/>
    </row>
    <row r="53" spans="1:15" ht="10" customHeight="1" x14ac:dyDescent="0.35">
      <c r="A53" s="24"/>
      <c r="B53" s="25"/>
      <c r="C53" s="25"/>
      <c r="D53" s="25"/>
      <c r="E53" s="25"/>
      <c r="F53" s="25"/>
      <c r="G53" s="25"/>
      <c r="H53" s="25"/>
      <c r="I53" s="25"/>
      <c r="J53" s="25"/>
      <c r="K53" s="26"/>
    </row>
    <row r="54" spans="1:15" ht="10" customHeight="1" x14ac:dyDescent="0.35"/>
    <row r="55" spans="1:15" ht="10" customHeight="1" x14ac:dyDescent="0.35">
      <c r="A55" s="16"/>
      <c r="B55" s="17"/>
      <c r="C55" s="17"/>
      <c r="D55" s="17"/>
      <c r="E55" s="17"/>
      <c r="F55" s="17"/>
      <c r="G55" s="17"/>
      <c r="H55" s="17"/>
      <c r="I55" s="17"/>
      <c r="J55" s="17"/>
      <c r="K55" s="18"/>
    </row>
    <row r="56" spans="1:15" ht="18" customHeight="1" x14ac:dyDescent="0.35">
      <c r="A56" s="19"/>
      <c r="B56" s="267" t="s">
        <v>570</v>
      </c>
      <c r="C56" s="220"/>
      <c r="D56" s="221"/>
      <c r="E56" s="221"/>
      <c r="F56" s="221"/>
      <c r="G56" s="221"/>
      <c r="H56" s="221"/>
      <c r="I56" s="221"/>
      <c r="J56" s="221"/>
      <c r="K56" s="22"/>
    </row>
    <row r="57" spans="1:15" ht="18" customHeight="1" x14ac:dyDescent="0.35">
      <c r="A57" s="19"/>
      <c r="B57" s="266" t="s">
        <v>564</v>
      </c>
      <c r="C57" s="219"/>
      <c r="D57" s="347"/>
      <c r="E57" s="347"/>
      <c r="F57" s="347"/>
      <c r="G57" s="347"/>
      <c r="H57" s="347"/>
      <c r="I57" s="347"/>
      <c r="J57" s="347"/>
      <c r="K57" s="22"/>
    </row>
    <row r="58" spans="1:15" ht="10" customHeight="1" x14ac:dyDescent="0.35">
      <c r="A58" s="19"/>
      <c r="B58" s="21"/>
      <c r="C58" s="21"/>
      <c r="D58" s="21"/>
      <c r="E58" s="21"/>
      <c r="F58" s="21"/>
      <c r="G58" s="21"/>
      <c r="H58" s="21"/>
      <c r="I58" s="21"/>
      <c r="J58" s="21"/>
      <c r="K58" s="22"/>
    </row>
    <row r="59" spans="1:15" ht="18" customHeight="1" x14ac:dyDescent="0.35">
      <c r="A59" s="19"/>
      <c r="B59" s="267" t="s">
        <v>565</v>
      </c>
      <c r="C59" s="220"/>
      <c r="D59" s="351" t="s">
        <v>513</v>
      </c>
      <c r="E59" s="351"/>
      <c r="F59" s="351"/>
      <c r="G59" s="21"/>
      <c r="H59" s="45"/>
      <c r="I59" s="21"/>
      <c r="J59" s="31" t="s">
        <v>544</v>
      </c>
      <c r="K59" s="22"/>
    </row>
    <row r="60" spans="1:15" ht="18" customHeight="1" x14ac:dyDescent="0.35">
      <c r="A60" s="19"/>
      <c r="B60" s="126"/>
      <c r="C60" s="269" t="s">
        <v>566</v>
      </c>
      <c r="D60" s="194"/>
      <c r="E60" s="122" t="s">
        <v>567</v>
      </c>
      <c r="F60" s="194"/>
      <c r="G60" s="155"/>
      <c r="H60" s="70"/>
      <c r="I60" s="124"/>
      <c r="J60" s="43">
        <f>ROUND(((F60-D60)/30.4),0)</f>
        <v>0</v>
      </c>
      <c r="K60" s="22"/>
      <c r="O60" s="48"/>
    </row>
    <row r="61" spans="1:15" ht="18" customHeight="1" x14ac:dyDescent="0.35">
      <c r="A61" s="19"/>
      <c r="B61" s="126"/>
      <c r="C61" s="269" t="s">
        <v>566</v>
      </c>
      <c r="D61" s="194"/>
      <c r="E61" s="122" t="s">
        <v>567</v>
      </c>
      <c r="F61" s="194"/>
      <c r="G61" s="155"/>
      <c r="H61" s="70"/>
      <c r="I61" s="124"/>
      <c r="J61" s="43">
        <f>ROUND(((F61-D61)/30.4),0)</f>
        <v>0</v>
      </c>
      <c r="K61" s="22"/>
      <c r="O61" s="48"/>
    </row>
    <row r="62" spans="1:15" ht="10" customHeight="1" x14ac:dyDescent="0.35">
      <c r="A62" s="19"/>
      <c r="B62" s="219"/>
      <c r="C62" s="219"/>
      <c r="D62" s="83"/>
      <c r="E62" s="221"/>
      <c r="F62" s="221"/>
      <c r="G62" s="221"/>
      <c r="H62" s="221"/>
      <c r="I62" s="221"/>
      <c r="J62" s="221"/>
      <c r="K62" s="22"/>
    </row>
    <row r="63" spans="1:15" ht="18" customHeight="1" x14ac:dyDescent="0.35">
      <c r="A63" s="19"/>
      <c r="B63" s="305" t="s">
        <v>548</v>
      </c>
      <c r="C63" s="305"/>
      <c r="D63" s="305"/>
      <c r="E63" s="305"/>
      <c r="F63" s="305"/>
      <c r="G63" s="305"/>
      <c r="H63" s="305"/>
      <c r="I63" s="305"/>
      <c r="J63" s="305"/>
      <c r="K63" s="22"/>
    </row>
    <row r="64" spans="1:15" ht="18" customHeight="1" x14ac:dyDescent="0.35">
      <c r="A64" s="19"/>
      <c r="B64" s="272" t="s">
        <v>549</v>
      </c>
      <c r="C64" s="219"/>
      <c r="D64" s="294"/>
      <c r="E64" s="294"/>
      <c r="F64" s="294"/>
      <c r="G64" s="294"/>
      <c r="H64" s="294"/>
      <c r="I64" s="294"/>
      <c r="J64" s="294"/>
      <c r="K64" s="22"/>
    </row>
    <row r="65" spans="1:15" ht="18" customHeight="1" x14ac:dyDescent="0.35">
      <c r="A65" s="19"/>
      <c r="B65" s="272" t="s">
        <v>550</v>
      </c>
      <c r="C65" s="219"/>
      <c r="D65" s="294"/>
      <c r="E65" s="294"/>
      <c r="F65" s="294"/>
      <c r="G65" s="294"/>
      <c r="H65" s="294"/>
      <c r="I65" s="294"/>
      <c r="J65" s="294"/>
      <c r="K65" s="22"/>
    </row>
    <row r="66" spans="1:15" ht="18" customHeight="1" x14ac:dyDescent="0.35">
      <c r="A66" s="19"/>
      <c r="B66" s="272" t="s">
        <v>551</v>
      </c>
      <c r="C66" s="219"/>
      <c r="D66" s="294"/>
      <c r="E66" s="294"/>
      <c r="F66" s="294"/>
      <c r="G66" s="294"/>
      <c r="H66" s="294"/>
      <c r="I66" s="294"/>
      <c r="J66" s="294"/>
      <c r="K66" s="22"/>
    </row>
    <row r="67" spans="1:15" ht="18" customHeight="1" x14ac:dyDescent="0.35">
      <c r="A67" s="19"/>
      <c r="B67" s="272" t="s">
        <v>8</v>
      </c>
      <c r="C67" s="219"/>
      <c r="D67" s="294"/>
      <c r="E67" s="294"/>
      <c r="F67" s="294"/>
      <c r="G67" s="294"/>
      <c r="H67" s="294"/>
      <c r="I67" s="294"/>
      <c r="J67" s="294"/>
      <c r="K67" s="22"/>
    </row>
    <row r="68" spans="1:15" ht="10" customHeight="1" x14ac:dyDescent="0.35">
      <c r="A68" s="24"/>
      <c r="B68" s="25"/>
      <c r="C68" s="25"/>
      <c r="D68" s="25"/>
      <c r="E68" s="25"/>
      <c r="F68" s="25"/>
      <c r="G68" s="25"/>
      <c r="H68" s="25"/>
      <c r="I68" s="25"/>
      <c r="J68" s="25"/>
      <c r="K68" s="26"/>
    </row>
    <row r="69" spans="1:15" ht="10" customHeight="1" x14ac:dyDescent="0.35"/>
    <row r="70" spans="1:15" ht="10" customHeight="1" x14ac:dyDescent="0.35">
      <c r="A70" s="16"/>
      <c r="B70" s="17"/>
      <c r="C70" s="17"/>
      <c r="D70" s="17"/>
      <c r="E70" s="17"/>
      <c r="F70" s="17"/>
      <c r="G70" s="17"/>
      <c r="H70" s="17"/>
      <c r="I70" s="17"/>
      <c r="J70" s="17"/>
      <c r="K70" s="18"/>
    </row>
    <row r="71" spans="1:15" ht="18" customHeight="1" x14ac:dyDescent="0.35">
      <c r="A71" s="19"/>
      <c r="B71" s="267" t="s">
        <v>571</v>
      </c>
      <c r="C71" s="220"/>
      <c r="D71" s="221"/>
      <c r="E71" s="221"/>
      <c r="F71" s="221"/>
      <c r="G71" s="221"/>
      <c r="H71" s="221"/>
      <c r="I71" s="221"/>
      <c r="J71" s="221"/>
      <c r="K71" s="22"/>
    </row>
    <row r="72" spans="1:15" ht="18" customHeight="1" x14ac:dyDescent="0.35">
      <c r="A72" s="19"/>
      <c r="B72" s="266" t="s">
        <v>564</v>
      </c>
      <c r="C72" s="219"/>
      <c r="D72" s="347"/>
      <c r="E72" s="347"/>
      <c r="F72" s="347"/>
      <c r="G72" s="347"/>
      <c r="H72" s="347"/>
      <c r="I72" s="347"/>
      <c r="J72" s="347"/>
      <c r="K72" s="22"/>
    </row>
    <row r="73" spans="1:15" ht="10" customHeight="1" x14ac:dyDescent="0.35">
      <c r="A73" s="19"/>
      <c r="B73" s="21"/>
      <c r="C73" s="21"/>
      <c r="D73" s="21"/>
      <c r="E73" s="21"/>
      <c r="F73" s="21"/>
      <c r="G73" s="21"/>
      <c r="H73" s="21"/>
      <c r="I73" s="21"/>
      <c r="J73" s="21"/>
      <c r="K73" s="22"/>
    </row>
    <row r="74" spans="1:15" ht="18" customHeight="1" x14ac:dyDescent="0.35">
      <c r="A74" s="19"/>
      <c r="B74" s="267" t="s">
        <v>565</v>
      </c>
      <c r="C74" s="220"/>
      <c r="D74" s="351" t="s">
        <v>513</v>
      </c>
      <c r="E74" s="351"/>
      <c r="F74" s="351"/>
      <c r="G74" s="21"/>
      <c r="H74" s="45"/>
      <c r="I74" s="21"/>
      <c r="J74" s="31" t="s">
        <v>544</v>
      </c>
      <c r="K74" s="22"/>
    </row>
    <row r="75" spans="1:15" ht="18" customHeight="1" x14ac:dyDescent="0.35">
      <c r="A75" s="19"/>
      <c r="B75" s="126"/>
      <c r="C75" s="269" t="s">
        <v>566</v>
      </c>
      <c r="D75" s="194"/>
      <c r="E75" s="122" t="s">
        <v>567</v>
      </c>
      <c r="F75" s="194"/>
      <c r="G75" s="155"/>
      <c r="H75" s="70"/>
      <c r="I75" s="124"/>
      <c r="J75" s="43">
        <f>ROUND(((F75-D75)/30.4),0)</f>
        <v>0</v>
      </c>
      <c r="K75" s="22"/>
      <c r="O75" s="48"/>
    </row>
    <row r="76" spans="1:15" ht="18" customHeight="1" x14ac:dyDescent="0.35">
      <c r="A76" s="19"/>
      <c r="B76" s="126"/>
      <c r="C76" s="269" t="s">
        <v>566</v>
      </c>
      <c r="D76" s="194"/>
      <c r="E76" s="122" t="s">
        <v>567</v>
      </c>
      <c r="F76" s="194"/>
      <c r="G76" s="155"/>
      <c r="H76" s="70"/>
      <c r="I76" s="124"/>
      <c r="J76" s="43">
        <f>ROUND(((F76-D76)/30.4),0)</f>
        <v>0</v>
      </c>
      <c r="K76" s="22"/>
      <c r="O76" s="48"/>
    </row>
    <row r="77" spans="1:15" ht="10" customHeight="1" x14ac:dyDescent="0.35">
      <c r="A77" s="19"/>
      <c r="B77" s="219"/>
      <c r="C77" s="219"/>
      <c r="D77" s="83"/>
      <c r="E77" s="221"/>
      <c r="F77" s="221"/>
      <c r="G77" s="221"/>
      <c r="H77" s="221"/>
      <c r="I77" s="221"/>
      <c r="J77" s="221"/>
      <c r="K77" s="22"/>
    </row>
    <row r="78" spans="1:15" ht="18" customHeight="1" x14ac:dyDescent="0.35">
      <c r="A78" s="19"/>
      <c r="B78" s="305" t="s">
        <v>548</v>
      </c>
      <c r="C78" s="305"/>
      <c r="D78" s="305"/>
      <c r="E78" s="305"/>
      <c r="F78" s="305"/>
      <c r="G78" s="305"/>
      <c r="H78" s="305"/>
      <c r="I78" s="305"/>
      <c r="J78" s="305"/>
      <c r="K78" s="22"/>
    </row>
    <row r="79" spans="1:15" ht="18" customHeight="1" x14ac:dyDescent="0.35">
      <c r="A79" s="19"/>
      <c r="B79" s="272" t="s">
        <v>549</v>
      </c>
      <c r="C79" s="219"/>
      <c r="D79" s="294"/>
      <c r="E79" s="294"/>
      <c r="F79" s="294"/>
      <c r="G79" s="294"/>
      <c r="H79" s="294"/>
      <c r="I79" s="294"/>
      <c r="J79" s="294"/>
      <c r="K79" s="22"/>
    </row>
    <row r="80" spans="1:15" ht="18" customHeight="1" x14ac:dyDescent="0.35">
      <c r="A80" s="19"/>
      <c r="B80" s="272" t="s">
        <v>550</v>
      </c>
      <c r="C80" s="219"/>
      <c r="D80" s="294"/>
      <c r="E80" s="294"/>
      <c r="F80" s="294"/>
      <c r="G80" s="294"/>
      <c r="H80" s="294"/>
      <c r="I80" s="294"/>
      <c r="J80" s="294"/>
      <c r="K80" s="22"/>
    </row>
    <row r="81" spans="1:15" ht="18" customHeight="1" x14ac:dyDescent="0.35">
      <c r="A81" s="19"/>
      <c r="B81" s="272" t="s">
        <v>551</v>
      </c>
      <c r="C81" s="219"/>
      <c r="D81" s="294"/>
      <c r="E81" s="294"/>
      <c r="F81" s="294"/>
      <c r="G81" s="294"/>
      <c r="H81" s="294"/>
      <c r="I81" s="294"/>
      <c r="J81" s="294"/>
      <c r="K81" s="22"/>
    </row>
    <row r="82" spans="1:15" ht="18" customHeight="1" x14ac:dyDescent="0.35">
      <c r="A82" s="19"/>
      <c r="B82" s="272" t="s">
        <v>8</v>
      </c>
      <c r="C82" s="219"/>
      <c r="D82" s="294"/>
      <c r="E82" s="294"/>
      <c r="F82" s="294"/>
      <c r="G82" s="294"/>
      <c r="H82" s="294"/>
      <c r="I82" s="294"/>
      <c r="J82" s="294"/>
      <c r="K82" s="22"/>
    </row>
    <row r="83" spans="1:15" ht="10" customHeight="1" x14ac:dyDescent="0.35">
      <c r="A83" s="24"/>
      <c r="B83" s="25"/>
      <c r="C83" s="25"/>
      <c r="D83" s="25"/>
      <c r="E83" s="25"/>
      <c r="F83" s="25"/>
      <c r="G83" s="25"/>
      <c r="H83" s="25"/>
      <c r="I83" s="25"/>
      <c r="J83" s="25"/>
      <c r="K83" s="26"/>
    </row>
    <row r="84" spans="1:15" ht="10" customHeight="1" x14ac:dyDescent="0.35"/>
    <row r="85" spans="1:15" ht="10" customHeight="1" x14ac:dyDescent="0.35">
      <c r="A85" s="16"/>
      <c r="B85" s="17"/>
      <c r="C85" s="17"/>
      <c r="D85" s="17"/>
      <c r="E85" s="17"/>
      <c r="F85" s="17"/>
      <c r="G85" s="17"/>
      <c r="H85" s="17"/>
      <c r="I85" s="17"/>
      <c r="J85" s="17"/>
      <c r="K85" s="18"/>
    </row>
    <row r="86" spans="1:15" ht="18" customHeight="1" x14ac:dyDescent="0.35">
      <c r="A86" s="19"/>
      <c r="B86" s="267" t="s">
        <v>572</v>
      </c>
      <c r="C86" s="220"/>
      <c r="D86" s="221"/>
      <c r="E86" s="221"/>
      <c r="F86" s="221"/>
      <c r="G86" s="221"/>
      <c r="H86" s="221"/>
      <c r="I86" s="221"/>
      <c r="J86" s="221"/>
      <c r="K86" s="22"/>
    </row>
    <row r="87" spans="1:15" ht="18" customHeight="1" x14ac:dyDescent="0.35">
      <c r="A87" s="19"/>
      <c r="B87" s="266" t="s">
        <v>564</v>
      </c>
      <c r="C87" s="219"/>
      <c r="D87" s="347"/>
      <c r="E87" s="347"/>
      <c r="F87" s="347"/>
      <c r="G87" s="347"/>
      <c r="H87" s="347"/>
      <c r="I87" s="347"/>
      <c r="J87" s="347"/>
      <c r="K87" s="22"/>
    </row>
    <row r="88" spans="1:15" ht="10" customHeight="1" x14ac:dyDescent="0.35">
      <c r="A88" s="19"/>
      <c r="B88" s="21"/>
      <c r="C88" s="21"/>
      <c r="D88" s="21"/>
      <c r="E88" s="21"/>
      <c r="F88" s="21"/>
      <c r="G88" s="21"/>
      <c r="H88" s="21"/>
      <c r="I88" s="21"/>
      <c r="J88" s="21"/>
      <c r="K88" s="22"/>
    </row>
    <row r="89" spans="1:15" ht="18" customHeight="1" x14ac:dyDescent="0.35">
      <c r="A89" s="19"/>
      <c r="B89" s="267" t="s">
        <v>565</v>
      </c>
      <c r="C89" s="220"/>
      <c r="D89" s="351" t="s">
        <v>513</v>
      </c>
      <c r="E89" s="351"/>
      <c r="F89" s="351"/>
      <c r="G89" s="21"/>
      <c r="H89" s="45"/>
      <c r="I89" s="21"/>
      <c r="J89" s="31" t="s">
        <v>544</v>
      </c>
      <c r="K89" s="22"/>
    </row>
    <row r="90" spans="1:15" ht="18" customHeight="1" x14ac:dyDescent="0.35">
      <c r="A90" s="19"/>
      <c r="B90" s="126"/>
      <c r="C90" s="269" t="s">
        <v>566</v>
      </c>
      <c r="D90" s="194"/>
      <c r="E90" s="122" t="s">
        <v>567</v>
      </c>
      <c r="F90" s="194"/>
      <c r="G90" s="155"/>
      <c r="H90" s="70"/>
      <c r="I90" s="124"/>
      <c r="J90" s="43">
        <f>ROUND(((F90-D90)/30.4),0)</f>
        <v>0</v>
      </c>
      <c r="K90" s="22"/>
      <c r="O90" s="48"/>
    </row>
    <row r="91" spans="1:15" ht="18" customHeight="1" x14ac:dyDescent="0.35">
      <c r="A91" s="19"/>
      <c r="B91" s="126"/>
      <c r="C91" s="269" t="s">
        <v>566</v>
      </c>
      <c r="D91" s="194"/>
      <c r="E91" s="122" t="s">
        <v>567</v>
      </c>
      <c r="F91" s="194"/>
      <c r="G91" s="155"/>
      <c r="H91" s="70"/>
      <c r="I91" s="124"/>
      <c r="J91" s="43">
        <f>ROUND(((F91-D91)/30.4),0)</f>
        <v>0</v>
      </c>
      <c r="K91" s="22"/>
      <c r="O91" s="48"/>
    </row>
    <row r="92" spans="1:15" ht="10" customHeight="1" x14ac:dyDescent="0.35">
      <c r="A92" s="19"/>
      <c r="B92" s="219"/>
      <c r="C92" s="219"/>
      <c r="D92" s="83"/>
      <c r="E92" s="221"/>
      <c r="F92" s="221"/>
      <c r="G92" s="221"/>
      <c r="H92" s="221"/>
      <c r="I92" s="221"/>
      <c r="J92" s="221"/>
      <c r="K92" s="22"/>
    </row>
    <row r="93" spans="1:15" ht="18" customHeight="1" x14ac:dyDescent="0.35">
      <c r="A93" s="19"/>
      <c r="B93" s="305" t="s">
        <v>548</v>
      </c>
      <c r="C93" s="305"/>
      <c r="D93" s="305"/>
      <c r="E93" s="305"/>
      <c r="F93" s="305"/>
      <c r="G93" s="305"/>
      <c r="H93" s="305"/>
      <c r="I93" s="305"/>
      <c r="J93" s="305"/>
      <c r="K93" s="22"/>
    </row>
    <row r="94" spans="1:15" ht="18" customHeight="1" x14ac:dyDescent="0.35">
      <c r="A94" s="19"/>
      <c r="B94" s="272" t="s">
        <v>549</v>
      </c>
      <c r="C94" s="219"/>
      <c r="D94" s="294"/>
      <c r="E94" s="294"/>
      <c r="F94" s="294"/>
      <c r="G94" s="294"/>
      <c r="H94" s="294"/>
      <c r="I94" s="294"/>
      <c r="J94" s="294"/>
      <c r="K94" s="22"/>
    </row>
    <row r="95" spans="1:15" ht="18" customHeight="1" x14ac:dyDescent="0.35">
      <c r="A95" s="19"/>
      <c r="B95" s="272" t="s">
        <v>550</v>
      </c>
      <c r="C95" s="219"/>
      <c r="D95" s="294"/>
      <c r="E95" s="294"/>
      <c r="F95" s="294"/>
      <c r="G95" s="294"/>
      <c r="H95" s="294"/>
      <c r="I95" s="294"/>
      <c r="J95" s="294"/>
      <c r="K95" s="22"/>
    </row>
    <row r="96" spans="1:15" ht="18" customHeight="1" x14ac:dyDescent="0.35">
      <c r="A96" s="19"/>
      <c r="B96" s="272" t="s">
        <v>551</v>
      </c>
      <c r="C96" s="219"/>
      <c r="D96" s="294"/>
      <c r="E96" s="294"/>
      <c r="F96" s="294"/>
      <c r="G96" s="294"/>
      <c r="H96" s="294"/>
      <c r="I96" s="294"/>
      <c r="J96" s="294"/>
      <c r="K96" s="22"/>
    </row>
    <row r="97" spans="1:15" ht="18" customHeight="1" x14ac:dyDescent="0.35">
      <c r="A97" s="19"/>
      <c r="B97" s="272" t="s">
        <v>8</v>
      </c>
      <c r="C97" s="219"/>
      <c r="D97" s="294"/>
      <c r="E97" s="294"/>
      <c r="F97" s="294"/>
      <c r="G97" s="294"/>
      <c r="H97" s="294"/>
      <c r="I97" s="294"/>
      <c r="J97" s="294"/>
      <c r="K97" s="22"/>
    </row>
    <row r="98" spans="1:15" ht="10" customHeight="1" x14ac:dyDescent="0.35">
      <c r="A98" s="24"/>
      <c r="B98" s="25"/>
      <c r="C98" s="25"/>
      <c r="D98" s="25"/>
      <c r="E98" s="25"/>
      <c r="F98" s="25"/>
      <c r="G98" s="25"/>
      <c r="H98" s="25"/>
      <c r="I98" s="25"/>
      <c r="J98" s="25"/>
      <c r="K98" s="26"/>
    </row>
    <row r="99" spans="1:15" ht="10" customHeight="1" x14ac:dyDescent="0.35"/>
    <row r="100" spans="1:15" ht="10" customHeight="1" x14ac:dyDescent="0.35">
      <c r="A100" s="16"/>
      <c r="B100" s="17"/>
      <c r="C100" s="17"/>
      <c r="D100" s="17"/>
      <c r="E100" s="17"/>
      <c r="F100" s="17"/>
      <c r="G100" s="17"/>
      <c r="H100" s="17"/>
      <c r="I100" s="17"/>
      <c r="J100" s="17"/>
      <c r="K100" s="18"/>
    </row>
    <row r="101" spans="1:15" ht="18" customHeight="1" x14ac:dyDescent="0.35">
      <c r="A101" s="19"/>
      <c r="B101" s="267" t="s">
        <v>573</v>
      </c>
      <c r="C101" s="220"/>
      <c r="D101" s="221"/>
      <c r="E101" s="221"/>
      <c r="F101" s="221"/>
      <c r="G101" s="221"/>
      <c r="H101" s="221"/>
      <c r="I101" s="221"/>
      <c r="J101" s="221"/>
      <c r="K101" s="22"/>
    </row>
    <row r="102" spans="1:15" ht="18" customHeight="1" x14ac:dyDescent="0.35">
      <c r="A102" s="19"/>
      <c r="B102" s="266" t="s">
        <v>564</v>
      </c>
      <c r="C102" s="219"/>
      <c r="D102" s="347"/>
      <c r="E102" s="347"/>
      <c r="F102" s="347"/>
      <c r="G102" s="347"/>
      <c r="H102" s="347"/>
      <c r="I102" s="347"/>
      <c r="J102" s="347"/>
      <c r="K102" s="22"/>
    </row>
    <row r="103" spans="1:15" ht="10" customHeight="1" x14ac:dyDescent="0.35">
      <c r="A103" s="19"/>
      <c r="B103" s="21"/>
      <c r="C103" s="21"/>
      <c r="D103" s="21"/>
      <c r="E103" s="21"/>
      <c r="F103" s="21"/>
      <c r="G103" s="21"/>
      <c r="H103" s="21"/>
      <c r="I103" s="21"/>
      <c r="J103" s="21"/>
      <c r="K103" s="22"/>
    </row>
    <row r="104" spans="1:15" ht="18" customHeight="1" x14ac:dyDescent="0.35">
      <c r="A104" s="19"/>
      <c r="B104" s="267" t="s">
        <v>565</v>
      </c>
      <c r="C104" s="220"/>
      <c r="D104" s="351" t="s">
        <v>513</v>
      </c>
      <c r="E104" s="351"/>
      <c r="F104" s="351"/>
      <c r="G104" s="21"/>
      <c r="H104" s="45"/>
      <c r="I104" s="21"/>
      <c r="J104" s="31" t="s">
        <v>544</v>
      </c>
      <c r="K104" s="22"/>
    </row>
    <row r="105" spans="1:15" ht="18" customHeight="1" x14ac:dyDescent="0.35">
      <c r="A105" s="19"/>
      <c r="B105" s="126"/>
      <c r="C105" s="269" t="s">
        <v>566</v>
      </c>
      <c r="D105" s="194"/>
      <c r="E105" s="122" t="s">
        <v>567</v>
      </c>
      <c r="F105" s="194"/>
      <c r="G105" s="155"/>
      <c r="H105" s="70"/>
      <c r="I105" s="124"/>
      <c r="J105" s="43">
        <f>ROUND(((F105-D105)/30.4),0)</f>
        <v>0</v>
      </c>
      <c r="K105" s="22"/>
      <c r="O105" s="48"/>
    </row>
    <row r="106" spans="1:15" ht="18" customHeight="1" x14ac:dyDescent="0.35">
      <c r="A106" s="19"/>
      <c r="B106" s="126"/>
      <c r="C106" s="269" t="s">
        <v>566</v>
      </c>
      <c r="D106" s="194"/>
      <c r="E106" s="122" t="s">
        <v>567</v>
      </c>
      <c r="F106" s="194"/>
      <c r="G106" s="155"/>
      <c r="H106" s="70"/>
      <c r="I106" s="124"/>
      <c r="J106" s="43">
        <f>ROUND(((F106-D106)/30.4),0)</f>
        <v>0</v>
      </c>
      <c r="K106" s="22"/>
      <c r="O106" s="48"/>
    </row>
    <row r="107" spans="1:15" ht="10" customHeight="1" x14ac:dyDescent="0.35">
      <c r="A107" s="19"/>
      <c r="B107" s="219"/>
      <c r="C107" s="219"/>
      <c r="D107" s="83"/>
      <c r="E107" s="221"/>
      <c r="F107" s="221"/>
      <c r="G107" s="221"/>
      <c r="H107" s="221"/>
      <c r="I107" s="221"/>
      <c r="J107" s="221"/>
      <c r="K107" s="22"/>
    </row>
    <row r="108" spans="1:15" ht="18" customHeight="1" x14ac:dyDescent="0.35">
      <c r="A108" s="19"/>
      <c r="B108" s="305" t="s">
        <v>548</v>
      </c>
      <c r="C108" s="305"/>
      <c r="D108" s="305"/>
      <c r="E108" s="305"/>
      <c r="F108" s="305"/>
      <c r="G108" s="305"/>
      <c r="H108" s="305"/>
      <c r="I108" s="305"/>
      <c r="J108" s="305"/>
      <c r="K108" s="22"/>
    </row>
    <row r="109" spans="1:15" ht="18" customHeight="1" x14ac:dyDescent="0.35">
      <c r="A109" s="19"/>
      <c r="B109" s="272" t="s">
        <v>549</v>
      </c>
      <c r="C109" s="219"/>
      <c r="D109" s="294"/>
      <c r="E109" s="294"/>
      <c r="F109" s="294"/>
      <c r="G109" s="294"/>
      <c r="H109" s="294"/>
      <c r="I109" s="294"/>
      <c r="J109" s="294"/>
      <c r="K109" s="22"/>
    </row>
    <row r="110" spans="1:15" ht="18" customHeight="1" x14ac:dyDescent="0.35">
      <c r="A110" s="19"/>
      <c r="B110" s="272" t="s">
        <v>550</v>
      </c>
      <c r="C110" s="219"/>
      <c r="D110" s="294"/>
      <c r="E110" s="294"/>
      <c r="F110" s="294"/>
      <c r="G110" s="294"/>
      <c r="H110" s="294"/>
      <c r="I110" s="294"/>
      <c r="J110" s="294"/>
      <c r="K110" s="22"/>
    </row>
    <row r="111" spans="1:15" ht="18" customHeight="1" x14ac:dyDescent="0.35">
      <c r="A111" s="19"/>
      <c r="B111" s="272" t="s">
        <v>551</v>
      </c>
      <c r="C111" s="219"/>
      <c r="D111" s="294"/>
      <c r="E111" s="294"/>
      <c r="F111" s="294"/>
      <c r="G111" s="294"/>
      <c r="H111" s="294"/>
      <c r="I111" s="294"/>
      <c r="J111" s="294"/>
      <c r="K111" s="22"/>
    </row>
    <row r="112" spans="1:15" ht="18" customHeight="1" x14ac:dyDescent="0.35">
      <c r="A112" s="19"/>
      <c r="B112" s="272" t="s">
        <v>8</v>
      </c>
      <c r="C112" s="219"/>
      <c r="D112" s="294"/>
      <c r="E112" s="294"/>
      <c r="F112" s="294"/>
      <c r="G112" s="294"/>
      <c r="H112" s="294"/>
      <c r="I112" s="294"/>
      <c r="J112" s="294"/>
      <c r="K112" s="22"/>
    </row>
    <row r="113" spans="1:15" ht="10" customHeight="1" x14ac:dyDescent="0.35">
      <c r="A113" s="24"/>
      <c r="B113" s="25"/>
      <c r="C113" s="25"/>
      <c r="D113" s="25"/>
      <c r="E113" s="25"/>
      <c r="F113" s="25"/>
      <c r="G113" s="25"/>
      <c r="H113" s="25"/>
      <c r="I113" s="25"/>
      <c r="J113" s="25"/>
      <c r="K113" s="26"/>
    </row>
    <row r="114" spans="1:15" ht="10" customHeight="1" x14ac:dyDescent="0.35"/>
    <row r="115" spans="1:15" ht="10" customHeight="1" x14ac:dyDescent="0.35">
      <c r="A115" s="16"/>
      <c r="B115" s="17"/>
      <c r="C115" s="17"/>
      <c r="D115" s="17"/>
      <c r="E115" s="17"/>
      <c r="F115" s="17"/>
      <c r="G115" s="17"/>
      <c r="H115" s="17"/>
      <c r="I115" s="17"/>
      <c r="J115" s="17"/>
      <c r="K115" s="18"/>
    </row>
    <row r="116" spans="1:15" ht="18" customHeight="1" x14ac:dyDescent="0.35">
      <c r="A116" s="19"/>
      <c r="B116" s="267" t="s">
        <v>574</v>
      </c>
      <c r="C116" s="220"/>
      <c r="D116" s="221"/>
      <c r="E116" s="221"/>
      <c r="F116" s="221"/>
      <c r="G116" s="221"/>
      <c r="H116" s="221"/>
      <c r="I116" s="221"/>
      <c r="J116" s="221"/>
      <c r="K116" s="22"/>
    </row>
    <row r="117" spans="1:15" ht="18" customHeight="1" x14ac:dyDescent="0.35">
      <c r="A117" s="19"/>
      <c r="B117" s="266" t="s">
        <v>564</v>
      </c>
      <c r="C117" s="219"/>
      <c r="D117" s="347"/>
      <c r="E117" s="347"/>
      <c r="F117" s="347"/>
      <c r="G117" s="347"/>
      <c r="H117" s="347"/>
      <c r="I117" s="347"/>
      <c r="J117" s="347"/>
      <c r="K117" s="22"/>
    </row>
    <row r="118" spans="1:15" ht="10" customHeight="1" x14ac:dyDescent="0.35">
      <c r="A118" s="19"/>
      <c r="B118" s="21"/>
      <c r="C118" s="21"/>
      <c r="D118" s="21"/>
      <c r="E118" s="21"/>
      <c r="F118" s="21"/>
      <c r="G118" s="21"/>
      <c r="H118" s="21"/>
      <c r="I118" s="21"/>
      <c r="J118" s="21"/>
      <c r="K118" s="22"/>
    </row>
    <row r="119" spans="1:15" ht="18" customHeight="1" x14ac:dyDescent="0.35">
      <c r="A119" s="19"/>
      <c r="B119" s="267" t="s">
        <v>565</v>
      </c>
      <c r="C119" s="220"/>
      <c r="D119" s="351" t="s">
        <v>513</v>
      </c>
      <c r="E119" s="351"/>
      <c r="F119" s="351"/>
      <c r="G119" s="21"/>
      <c r="H119" s="45"/>
      <c r="I119" s="21"/>
      <c r="J119" s="31" t="s">
        <v>544</v>
      </c>
      <c r="K119" s="22"/>
    </row>
    <row r="120" spans="1:15" ht="18" customHeight="1" x14ac:dyDescent="0.35">
      <c r="A120" s="19"/>
      <c r="B120" s="126"/>
      <c r="C120" s="269" t="s">
        <v>566</v>
      </c>
      <c r="D120" s="194"/>
      <c r="E120" s="122" t="s">
        <v>567</v>
      </c>
      <c r="F120" s="194"/>
      <c r="G120" s="155"/>
      <c r="H120" s="70"/>
      <c r="I120" s="124"/>
      <c r="J120" s="43">
        <f>ROUND(((F120-D120)/30.4),0)</f>
        <v>0</v>
      </c>
      <c r="K120" s="22"/>
      <c r="O120" s="48"/>
    </row>
    <row r="121" spans="1:15" ht="18" customHeight="1" x14ac:dyDescent="0.35">
      <c r="A121" s="19"/>
      <c r="B121" s="126"/>
      <c r="C121" s="269" t="s">
        <v>566</v>
      </c>
      <c r="D121" s="194"/>
      <c r="E121" s="122" t="s">
        <v>567</v>
      </c>
      <c r="F121" s="194"/>
      <c r="G121" s="155"/>
      <c r="H121" s="70"/>
      <c r="I121" s="124"/>
      <c r="J121" s="43">
        <f>ROUND(((F121-D121)/30.4),0)</f>
        <v>0</v>
      </c>
      <c r="K121" s="22"/>
      <c r="O121" s="48"/>
    </row>
    <row r="122" spans="1:15" ht="10" customHeight="1" x14ac:dyDescent="0.35">
      <c r="A122" s="19"/>
      <c r="B122" s="219"/>
      <c r="C122" s="219"/>
      <c r="D122" s="83"/>
      <c r="E122" s="221"/>
      <c r="F122" s="221"/>
      <c r="G122" s="221"/>
      <c r="H122" s="221"/>
      <c r="I122" s="221"/>
      <c r="J122" s="221"/>
      <c r="K122" s="22"/>
    </row>
    <row r="123" spans="1:15" ht="18" customHeight="1" x14ac:dyDescent="0.35">
      <c r="A123" s="19"/>
      <c r="B123" s="305" t="s">
        <v>548</v>
      </c>
      <c r="C123" s="305"/>
      <c r="D123" s="305"/>
      <c r="E123" s="305"/>
      <c r="F123" s="305"/>
      <c r="G123" s="305"/>
      <c r="H123" s="305"/>
      <c r="I123" s="305"/>
      <c r="J123" s="305"/>
      <c r="K123" s="22"/>
    </row>
    <row r="124" spans="1:15" ht="18" customHeight="1" x14ac:dyDescent="0.35">
      <c r="A124" s="19"/>
      <c r="B124" s="272" t="s">
        <v>549</v>
      </c>
      <c r="C124" s="219"/>
      <c r="D124" s="294"/>
      <c r="E124" s="294"/>
      <c r="F124" s="294"/>
      <c r="G124" s="294"/>
      <c r="H124" s="294"/>
      <c r="I124" s="294"/>
      <c r="J124" s="294"/>
      <c r="K124" s="22"/>
    </row>
    <row r="125" spans="1:15" ht="18" customHeight="1" x14ac:dyDescent="0.35">
      <c r="A125" s="19"/>
      <c r="B125" s="272" t="s">
        <v>550</v>
      </c>
      <c r="C125" s="219"/>
      <c r="D125" s="294"/>
      <c r="E125" s="294"/>
      <c r="F125" s="294"/>
      <c r="G125" s="294"/>
      <c r="H125" s="294"/>
      <c r="I125" s="294"/>
      <c r="J125" s="294"/>
      <c r="K125" s="22"/>
    </row>
    <row r="126" spans="1:15" ht="18" customHeight="1" x14ac:dyDescent="0.35">
      <c r="A126" s="19"/>
      <c r="B126" s="272" t="s">
        <v>551</v>
      </c>
      <c r="C126" s="219"/>
      <c r="D126" s="294"/>
      <c r="E126" s="294"/>
      <c r="F126" s="294"/>
      <c r="G126" s="294"/>
      <c r="H126" s="294"/>
      <c r="I126" s="294"/>
      <c r="J126" s="294"/>
      <c r="K126" s="22"/>
    </row>
    <row r="127" spans="1:15" ht="18" customHeight="1" x14ac:dyDescent="0.35">
      <c r="A127" s="19"/>
      <c r="B127" s="272" t="s">
        <v>8</v>
      </c>
      <c r="C127" s="219"/>
      <c r="D127" s="294"/>
      <c r="E127" s="294"/>
      <c r="F127" s="294"/>
      <c r="G127" s="294"/>
      <c r="H127" s="294"/>
      <c r="I127" s="294"/>
      <c r="J127" s="294"/>
      <c r="K127" s="22"/>
    </row>
    <row r="128" spans="1:15" ht="10" customHeight="1" x14ac:dyDescent="0.35">
      <c r="A128" s="24"/>
      <c r="B128" s="25"/>
      <c r="C128" s="25"/>
      <c r="D128" s="25"/>
      <c r="E128" s="25"/>
      <c r="F128" s="25"/>
      <c r="G128" s="25"/>
      <c r="H128" s="25"/>
      <c r="I128" s="25"/>
      <c r="J128" s="25"/>
      <c r="K128" s="26"/>
    </row>
    <row r="129" spans="1:15" ht="10" customHeight="1" x14ac:dyDescent="0.35"/>
    <row r="130" spans="1:15" ht="10" customHeight="1" x14ac:dyDescent="0.35">
      <c r="A130" s="16"/>
      <c r="B130" s="17"/>
      <c r="C130" s="17"/>
      <c r="D130" s="17"/>
      <c r="E130" s="17"/>
      <c r="F130" s="17"/>
      <c r="G130" s="17"/>
      <c r="H130" s="17"/>
      <c r="I130" s="17"/>
      <c r="J130" s="17"/>
      <c r="K130" s="18"/>
    </row>
    <row r="131" spans="1:15" ht="18" customHeight="1" x14ac:dyDescent="0.35">
      <c r="A131" s="19"/>
      <c r="B131" s="267" t="s">
        <v>575</v>
      </c>
      <c r="C131" s="220"/>
      <c r="D131" s="221"/>
      <c r="E131" s="221"/>
      <c r="F131" s="221"/>
      <c r="G131" s="221"/>
      <c r="H131" s="221"/>
      <c r="I131" s="221"/>
      <c r="J131" s="221"/>
      <c r="K131" s="22"/>
    </row>
    <row r="132" spans="1:15" ht="18" customHeight="1" x14ac:dyDescent="0.35">
      <c r="A132" s="19"/>
      <c r="B132" s="266" t="s">
        <v>564</v>
      </c>
      <c r="C132" s="219"/>
      <c r="D132" s="347"/>
      <c r="E132" s="347"/>
      <c r="F132" s="347"/>
      <c r="G132" s="347"/>
      <c r="H132" s="347"/>
      <c r="I132" s="347"/>
      <c r="J132" s="347"/>
      <c r="K132" s="22"/>
    </row>
    <row r="133" spans="1:15" ht="10" customHeight="1" x14ac:dyDescent="0.35">
      <c r="A133" s="19"/>
      <c r="B133" s="21"/>
      <c r="C133" s="21"/>
      <c r="D133" s="21"/>
      <c r="E133" s="21"/>
      <c r="F133" s="21"/>
      <c r="G133" s="21"/>
      <c r="H133" s="21"/>
      <c r="I133" s="21"/>
      <c r="J133" s="21"/>
      <c r="K133" s="22"/>
    </row>
    <row r="134" spans="1:15" ht="18" customHeight="1" x14ac:dyDescent="0.35">
      <c r="A134" s="19"/>
      <c r="B134" s="267" t="s">
        <v>565</v>
      </c>
      <c r="C134" s="220"/>
      <c r="D134" s="351" t="s">
        <v>513</v>
      </c>
      <c r="E134" s="351"/>
      <c r="F134" s="351"/>
      <c r="G134" s="21"/>
      <c r="H134" s="45"/>
      <c r="I134" s="21"/>
      <c r="J134" s="31" t="s">
        <v>544</v>
      </c>
      <c r="K134" s="22"/>
    </row>
    <row r="135" spans="1:15" ht="18" customHeight="1" x14ac:dyDescent="0.35">
      <c r="A135" s="19"/>
      <c r="B135" s="126"/>
      <c r="C135" s="269" t="s">
        <v>566</v>
      </c>
      <c r="D135" s="194"/>
      <c r="E135" s="122" t="s">
        <v>567</v>
      </c>
      <c r="F135" s="194"/>
      <c r="G135" s="155"/>
      <c r="H135" s="70"/>
      <c r="I135" s="124"/>
      <c r="J135" s="43">
        <f>ROUND(((F135-D135)/30.4),0)</f>
        <v>0</v>
      </c>
      <c r="K135" s="22"/>
      <c r="O135" s="48"/>
    </row>
    <row r="136" spans="1:15" ht="18" customHeight="1" x14ac:dyDescent="0.35">
      <c r="A136" s="19"/>
      <c r="B136" s="126"/>
      <c r="C136" s="269" t="s">
        <v>566</v>
      </c>
      <c r="D136" s="194"/>
      <c r="E136" s="122" t="s">
        <v>567</v>
      </c>
      <c r="F136" s="194"/>
      <c r="G136" s="155"/>
      <c r="H136" s="70"/>
      <c r="I136" s="124"/>
      <c r="J136" s="43">
        <f>ROUND(((F136-D136)/30.4),0)</f>
        <v>0</v>
      </c>
      <c r="K136" s="22"/>
      <c r="O136" s="48"/>
    </row>
    <row r="137" spans="1:15" ht="10" customHeight="1" x14ac:dyDescent="0.35">
      <c r="A137" s="19"/>
      <c r="B137" s="219"/>
      <c r="C137" s="219"/>
      <c r="D137" s="83"/>
      <c r="E137" s="221"/>
      <c r="F137" s="221"/>
      <c r="G137" s="221"/>
      <c r="H137" s="221"/>
      <c r="I137" s="221"/>
      <c r="J137" s="221"/>
      <c r="K137" s="22"/>
    </row>
    <row r="138" spans="1:15" ht="18" customHeight="1" x14ac:dyDescent="0.35">
      <c r="A138" s="19"/>
      <c r="B138" s="305" t="s">
        <v>548</v>
      </c>
      <c r="C138" s="305"/>
      <c r="D138" s="305"/>
      <c r="E138" s="305"/>
      <c r="F138" s="305"/>
      <c r="G138" s="305"/>
      <c r="H138" s="305"/>
      <c r="I138" s="305"/>
      <c r="J138" s="305"/>
      <c r="K138" s="22"/>
    </row>
    <row r="139" spans="1:15" ht="18" customHeight="1" x14ac:dyDescent="0.35">
      <c r="A139" s="19"/>
      <c r="B139" s="272" t="s">
        <v>549</v>
      </c>
      <c r="C139" s="219"/>
      <c r="D139" s="294"/>
      <c r="E139" s="294"/>
      <c r="F139" s="294"/>
      <c r="G139" s="294"/>
      <c r="H139" s="294"/>
      <c r="I139" s="294"/>
      <c r="J139" s="294"/>
      <c r="K139" s="22"/>
    </row>
    <row r="140" spans="1:15" ht="18" customHeight="1" x14ac:dyDescent="0.35">
      <c r="A140" s="19"/>
      <c r="B140" s="272" t="s">
        <v>550</v>
      </c>
      <c r="C140" s="219"/>
      <c r="D140" s="294"/>
      <c r="E140" s="294"/>
      <c r="F140" s="294"/>
      <c r="G140" s="294"/>
      <c r="H140" s="294"/>
      <c r="I140" s="294"/>
      <c r="J140" s="294"/>
      <c r="K140" s="22"/>
    </row>
    <row r="141" spans="1:15" ht="18" customHeight="1" x14ac:dyDescent="0.35">
      <c r="A141" s="19"/>
      <c r="B141" s="272" t="s">
        <v>551</v>
      </c>
      <c r="C141" s="219"/>
      <c r="D141" s="294"/>
      <c r="E141" s="294"/>
      <c r="F141" s="294"/>
      <c r="G141" s="294"/>
      <c r="H141" s="294"/>
      <c r="I141" s="294"/>
      <c r="J141" s="294"/>
      <c r="K141" s="22"/>
    </row>
    <row r="142" spans="1:15" ht="18" customHeight="1" x14ac:dyDescent="0.35">
      <c r="A142" s="19"/>
      <c r="B142" s="272" t="s">
        <v>8</v>
      </c>
      <c r="C142" s="219"/>
      <c r="D142" s="294"/>
      <c r="E142" s="294"/>
      <c r="F142" s="294"/>
      <c r="G142" s="294"/>
      <c r="H142" s="294"/>
      <c r="I142" s="294"/>
      <c r="J142" s="294"/>
      <c r="K142" s="22"/>
    </row>
    <row r="143" spans="1:15" ht="10" customHeight="1" x14ac:dyDescent="0.35">
      <c r="A143" s="24"/>
      <c r="B143" s="25"/>
      <c r="C143" s="25"/>
      <c r="D143" s="25"/>
      <c r="E143" s="25"/>
      <c r="F143" s="25"/>
      <c r="G143" s="25"/>
      <c r="H143" s="25"/>
      <c r="I143" s="25"/>
      <c r="J143" s="25"/>
      <c r="K143" s="26"/>
    </row>
    <row r="144" spans="1:15" ht="10" customHeight="1" x14ac:dyDescent="0.35"/>
    <row r="145" spans="1:15" ht="10" customHeight="1" x14ac:dyDescent="0.35">
      <c r="A145" s="16"/>
      <c r="B145" s="17"/>
      <c r="C145" s="17"/>
      <c r="D145" s="17"/>
      <c r="E145" s="17"/>
      <c r="F145" s="17"/>
      <c r="G145" s="17"/>
      <c r="H145" s="17"/>
      <c r="I145" s="17"/>
      <c r="J145" s="17"/>
      <c r="K145" s="18"/>
    </row>
    <row r="146" spans="1:15" ht="18" customHeight="1" x14ac:dyDescent="0.35">
      <c r="A146" s="19"/>
      <c r="B146" s="267" t="s">
        <v>576</v>
      </c>
      <c r="C146" s="220"/>
      <c r="D146" s="221"/>
      <c r="E146" s="221"/>
      <c r="F146" s="221"/>
      <c r="G146" s="221"/>
      <c r="H146" s="221"/>
      <c r="I146" s="221"/>
      <c r="J146" s="221"/>
      <c r="K146" s="22"/>
    </row>
    <row r="147" spans="1:15" ht="18" customHeight="1" x14ac:dyDescent="0.35">
      <c r="A147" s="19"/>
      <c r="B147" s="266" t="s">
        <v>564</v>
      </c>
      <c r="C147" s="219"/>
      <c r="D147" s="347"/>
      <c r="E147" s="347"/>
      <c r="F147" s="347"/>
      <c r="G147" s="347"/>
      <c r="H147" s="347"/>
      <c r="I147" s="347"/>
      <c r="J147" s="347"/>
      <c r="K147" s="22"/>
    </row>
    <row r="148" spans="1:15" ht="10" customHeight="1" x14ac:dyDescent="0.35">
      <c r="A148" s="19"/>
      <c r="B148" s="21"/>
      <c r="C148" s="21"/>
      <c r="D148" s="21"/>
      <c r="E148" s="21"/>
      <c r="F148" s="21"/>
      <c r="G148" s="21"/>
      <c r="H148" s="21"/>
      <c r="I148" s="21"/>
      <c r="J148" s="21"/>
      <c r="K148" s="22"/>
    </row>
    <row r="149" spans="1:15" ht="18" customHeight="1" x14ac:dyDescent="0.35">
      <c r="A149" s="19"/>
      <c r="B149" s="267" t="s">
        <v>565</v>
      </c>
      <c r="C149" s="220"/>
      <c r="D149" s="351" t="s">
        <v>513</v>
      </c>
      <c r="E149" s="351"/>
      <c r="F149" s="351"/>
      <c r="G149" s="21"/>
      <c r="H149" s="45"/>
      <c r="I149" s="21"/>
      <c r="J149" s="31" t="s">
        <v>544</v>
      </c>
      <c r="K149" s="22"/>
    </row>
    <row r="150" spans="1:15" ht="18" customHeight="1" x14ac:dyDescent="0.35">
      <c r="A150" s="19"/>
      <c r="B150" s="126"/>
      <c r="C150" s="269" t="s">
        <v>566</v>
      </c>
      <c r="D150" s="194"/>
      <c r="E150" s="122" t="s">
        <v>567</v>
      </c>
      <c r="F150" s="194"/>
      <c r="G150" s="155"/>
      <c r="H150" s="70"/>
      <c r="I150" s="124"/>
      <c r="J150" s="43">
        <f>ROUND(((F150-D150)/30.4),0)</f>
        <v>0</v>
      </c>
      <c r="K150" s="22"/>
      <c r="O150" s="48"/>
    </row>
    <row r="151" spans="1:15" ht="18" customHeight="1" x14ac:dyDescent="0.35">
      <c r="A151" s="19"/>
      <c r="B151" s="126"/>
      <c r="C151" s="269" t="s">
        <v>566</v>
      </c>
      <c r="D151" s="194"/>
      <c r="E151" s="122" t="s">
        <v>567</v>
      </c>
      <c r="F151" s="194"/>
      <c r="G151" s="155"/>
      <c r="H151" s="70"/>
      <c r="I151" s="124"/>
      <c r="J151" s="43">
        <f>ROUND(((F151-D151)/30.4),0)</f>
        <v>0</v>
      </c>
      <c r="K151" s="22"/>
      <c r="O151" s="48"/>
    </row>
    <row r="152" spans="1:15" ht="10" customHeight="1" x14ac:dyDescent="0.35">
      <c r="A152" s="19"/>
      <c r="B152" s="219"/>
      <c r="C152" s="219"/>
      <c r="D152" s="83"/>
      <c r="E152" s="221"/>
      <c r="F152" s="221"/>
      <c r="G152" s="221"/>
      <c r="H152" s="221"/>
      <c r="I152" s="221"/>
      <c r="J152" s="221"/>
      <c r="K152" s="22"/>
    </row>
    <row r="153" spans="1:15" ht="18" customHeight="1" x14ac:dyDescent="0.35">
      <c r="A153" s="19"/>
      <c r="B153" s="305" t="s">
        <v>548</v>
      </c>
      <c r="C153" s="305"/>
      <c r="D153" s="305"/>
      <c r="E153" s="305"/>
      <c r="F153" s="305"/>
      <c r="G153" s="305"/>
      <c r="H153" s="305"/>
      <c r="I153" s="305"/>
      <c r="J153" s="305"/>
      <c r="K153" s="22"/>
    </row>
    <row r="154" spans="1:15" ht="18" customHeight="1" x14ac:dyDescent="0.35">
      <c r="A154" s="19"/>
      <c r="B154" s="272" t="s">
        <v>549</v>
      </c>
      <c r="C154" s="219"/>
      <c r="D154" s="294"/>
      <c r="E154" s="294"/>
      <c r="F154" s="294"/>
      <c r="G154" s="294"/>
      <c r="H154" s="294"/>
      <c r="I154" s="294"/>
      <c r="J154" s="294"/>
      <c r="K154" s="22"/>
    </row>
    <row r="155" spans="1:15" ht="18" customHeight="1" x14ac:dyDescent="0.35">
      <c r="A155" s="19"/>
      <c r="B155" s="272" t="s">
        <v>550</v>
      </c>
      <c r="C155" s="219"/>
      <c r="D155" s="294"/>
      <c r="E155" s="294"/>
      <c r="F155" s="294"/>
      <c r="G155" s="294"/>
      <c r="H155" s="294"/>
      <c r="I155" s="294"/>
      <c r="J155" s="294"/>
      <c r="K155" s="22"/>
    </row>
    <row r="156" spans="1:15" ht="18" customHeight="1" x14ac:dyDescent="0.35">
      <c r="A156" s="19"/>
      <c r="B156" s="272" t="s">
        <v>551</v>
      </c>
      <c r="C156" s="219"/>
      <c r="D156" s="294"/>
      <c r="E156" s="294"/>
      <c r="F156" s="294"/>
      <c r="G156" s="294"/>
      <c r="H156" s="294"/>
      <c r="I156" s="294"/>
      <c r="J156" s="294"/>
      <c r="K156" s="22"/>
    </row>
    <row r="157" spans="1:15" ht="18" customHeight="1" x14ac:dyDescent="0.35">
      <c r="A157" s="19"/>
      <c r="B157" s="272" t="s">
        <v>8</v>
      </c>
      <c r="C157" s="219"/>
      <c r="D157" s="294"/>
      <c r="E157" s="294"/>
      <c r="F157" s="294"/>
      <c r="G157" s="294"/>
      <c r="H157" s="294"/>
      <c r="I157" s="294"/>
      <c r="J157" s="294"/>
      <c r="K157" s="22"/>
    </row>
    <row r="158" spans="1:15" ht="10" customHeight="1" x14ac:dyDescent="0.35">
      <c r="A158" s="24"/>
      <c r="B158" s="25"/>
      <c r="C158" s="25"/>
      <c r="D158" s="25"/>
      <c r="E158" s="25"/>
      <c r="F158" s="25"/>
      <c r="G158" s="25"/>
      <c r="H158" s="25"/>
      <c r="I158" s="25"/>
      <c r="J158" s="25"/>
      <c r="K158" s="26"/>
    </row>
    <row r="159" spans="1:15" ht="10" customHeight="1" x14ac:dyDescent="0.35"/>
    <row r="160" spans="1:15" ht="10" customHeight="1" x14ac:dyDescent="0.35"/>
    <row r="161" ht="10" customHeight="1" x14ac:dyDescent="0.35"/>
    <row r="162" ht="10" customHeight="1" x14ac:dyDescent="0.35"/>
    <row r="163" ht="10" customHeight="1" x14ac:dyDescent="0.35"/>
    <row r="164" ht="10" customHeight="1" x14ac:dyDescent="0.35"/>
    <row r="165" ht="10" customHeight="1" x14ac:dyDescent="0.35"/>
    <row r="166" ht="10" customHeight="1" x14ac:dyDescent="0.35"/>
    <row r="167" ht="10" customHeight="1" x14ac:dyDescent="0.35"/>
    <row r="168" ht="10" customHeight="1" x14ac:dyDescent="0.35"/>
    <row r="169" ht="10" customHeight="1" x14ac:dyDescent="0.35"/>
    <row r="170" ht="10" customHeight="1" x14ac:dyDescent="0.35"/>
    <row r="171" ht="10" customHeight="1" x14ac:dyDescent="0.35"/>
    <row r="172" ht="10" customHeight="1" x14ac:dyDescent="0.35"/>
    <row r="173" ht="10" customHeight="1" x14ac:dyDescent="0.35"/>
    <row r="174" ht="10" customHeight="1" x14ac:dyDescent="0.35"/>
    <row r="175" ht="10" customHeight="1" x14ac:dyDescent="0.35"/>
    <row r="176" ht="10" customHeight="1" x14ac:dyDescent="0.35"/>
    <row r="177" ht="10" customHeight="1" x14ac:dyDescent="0.35"/>
    <row r="178" ht="10" customHeight="1" x14ac:dyDescent="0.35"/>
    <row r="179" ht="10" customHeight="1" x14ac:dyDescent="0.35"/>
    <row r="180" ht="10" customHeight="1" x14ac:dyDescent="0.35"/>
    <row r="181" ht="10" customHeight="1" x14ac:dyDescent="0.35"/>
    <row r="182" ht="10" customHeight="1" x14ac:dyDescent="0.35"/>
    <row r="183" ht="10" customHeight="1" x14ac:dyDescent="0.35"/>
    <row r="184" ht="10" customHeight="1" x14ac:dyDescent="0.35"/>
    <row r="185" ht="10" customHeight="1" x14ac:dyDescent="0.35"/>
    <row r="186" ht="10" customHeight="1" x14ac:dyDescent="0.35"/>
    <row r="187" ht="10" customHeight="1" x14ac:dyDescent="0.35"/>
    <row r="188" ht="10" customHeight="1" x14ac:dyDescent="0.35"/>
    <row r="189" ht="10" customHeight="1" x14ac:dyDescent="0.35"/>
    <row r="190" ht="10" customHeight="1" x14ac:dyDescent="0.35"/>
    <row r="191" ht="10" customHeight="1" x14ac:dyDescent="0.35"/>
    <row r="192" ht="10" customHeight="1" x14ac:dyDescent="0.35"/>
    <row r="193" ht="10" customHeight="1" x14ac:dyDescent="0.35"/>
    <row r="194" ht="10" customHeight="1" x14ac:dyDescent="0.35"/>
    <row r="195" ht="10" customHeight="1" x14ac:dyDescent="0.35"/>
    <row r="196" ht="10" customHeight="1" x14ac:dyDescent="0.35"/>
    <row r="197" ht="10" customHeight="1" x14ac:dyDescent="0.35"/>
    <row r="198" ht="10" customHeight="1" x14ac:dyDescent="0.35"/>
    <row r="199" ht="10" customHeight="1" x14ac:dyDescent="0.35"/>
    <row r="200" ht="10" customHeight="1" x14ac:dyDescent="0.35"/>
    <row r="201" ht="10" customHeight="1" x14ac:dyDescent="0.35"/>
    <row r="202" ht="10" customHeight="1" x14ac:dyDescent="0.35"/>
    <row r="203" ht="10" customHeight="1" x14ac:dyDescent="0.35"/>
    <row r="204" ht="10" customHeight="1" x14ac:dyDescent="0.35"/>
    <row r="205" ht="10" customHeight="1" x14ac:dyDescent="0.35"/>
    <row r="206" ht="10" customHeight="1" x14ac:dyDescent="0.35"/>
    <row r="207" ht="10" customHeight="1" x14ac:dyDescent="0.35"/>
    <row r="208" ht="10" customHeight="1" x14ac:dyDescent="0.35"/>
    <row r="209" ht="10" customHeight="1" x14ac:dyDescent="0.35"/>
    <row r="210" ht="10" customHeight="1" x14ac:dyDescent="0.35"/>
    <row r="211" ht="10" customHeight="1" x14ac:dyDescent="0.35"/>
    <row r="212" ht="10" customHeight="1" x14ac:dyDescent="0.35"/>
    <row r="213" ht="10" customHeight="1" x14ac:dyDescent="0.35"/>
    <row r="214" ht="10" customHeight="1" x14ac:dyDescent="0.35"/>
    <row r="215" ht="10" customHeight="1" x14ac:dyDescent="0.35"/>
    <row r="216" ht="10" customHeight="1" x14ac:dyDescent="0.35"/>
    <row r="217" ht="10" customHeight="1" x14ac:dyDescent="0.35"/>
    <row r="218" ht="10" customHeight="1" x14ac:dyDescent="0.35"/>
    <row r="219" ht="10" customHeight="1" x14ac:dyDescent="0.35"/>
    <row r="220" ht="10" customHeight="1" x14ac:dyDescent="0.35"/>
    <row r="221" ht="10" customHeight="1" x14ac:dyDescent="0.35"/>
    <row r="222" ht="10" customHeight="1" x14ac:dyDescent="0.35"/>
    <row r="223" ht="10" customHeight="1" x14ac:dyDescent="0.35"/>
    <row r="224" ht="10" customHeight="1" x14ac:dyDescent="0.35"/>
    <row r="225" ht="10" customHeight="1" x14ac:dyDescent="0.35"/>
    <row r="226" ht="10" customHeight="1" x14ac:dyDescent="0.35"/>
    <row r="227" ht="10" customHeight="1" x14ac:dyDescent="0.35"/>
    <row r="228" ht="10" customHeight="1" x14ac:dyDescent="0.35"/>
    <row r="229" ht="10" customHeight="1" x14ac:dyDescent="0.35"/>
    <row r="230" ht="10" customHeight="1" x14ac:dyDescent="0.35"/>
    <row r="231" ht="10" customHeight="1" x14ac:dyDescent="0.35"/>
    <row r="232" ht="10" customHeight="1" x14ac:dyDescent="0.35"/>
    <row r="233" ht="10" customHeight="1" x14ac:dyDescent="0.35"/>
    <row r="234" ht="10" customHeight="1" x14ac:dyDescent="0.35"/>
    <row r="235" ht="10" customHeight="1" x14ac:dyDescent="0.35"/>
    <row r="236" ht="10" customHeight="1" x14ac:dyDescent="0.35"/>
    <row r="237" ht="10" customHeight="1" x14ac:dyDescent="0.35"/>
    <row r="238" ht="10" customHeight="1" x14ac:dyDescent="0.35"/>
    <row r="239" ht="10" customHeight="1" x14ac:dyDescent="0.35"/>
    <row r="240" ht="10" customHeight="1" x14ac:dyDescent="0.35"/>
    <row r="241" ht="10" customHeight="1" x14ac:dyDescent="0.35"/>
    <row r="242" ht="10" customHeight="1" x14ac:dyDescent="0.35"/>
    <row r="243" ht="10" customHeight="1" x14ac:dyDescent="0.35"/>
    <row r="244" ht="10" customHeight="1" x14ac:dyDescent="0.35"/>
    <row r="245" ht="10" customHeight="1" x14ac:dyDescent="0.35"/>
    <row r="246" ht="10" customHeight="1" x14ac:dyDescent="0.35"/>
    <row r="247" ht="10" customHeight="1" x14ac:dyDescent="0.35"/>
    <row r="248" ht="10" customHeight="1" x14ac:dyDescent="0.35"/>
    <row r="249" ht="10" customHeight="1" x14ac:dyDescent="0.35"/>
    <row r="250" ht="10" customHeight="1" x14ac:dyDescent="0.35"/>
    <row r="251" ht="10" customHeight="1" x14ac:dyDescent="0.35"/>
    <row r="252" ht="10" customHeight="1" x14ac:dyDescent="0.35"/>
    <row r="253" ht="10" customHeight="1" x14ac:dyDescent="0.35"/>
    <row r="254" ht="10" customHeight="1" x14ac:dyDescent="0.35"/>
    <row r="255" ht="10" customHeight="1" x14ac:dyDescent="0.35"/>
    <row r="256" ht="10" customHeight="1" x14ac:dyDescent="0.35"/>
    <row r="257" ht="10" customHeight="1" x14ac:dyDescent="0.35"/>
    <row r="258" ht="10" customHeight="1" x14ac:dyDescent="0.35"/>
    <row r="259" ht="10" customHeight="1" x14ac:dyDescent="0.35"/>
    <row r="260" ht="10" customHeight="1" x14ac:dyDescent="0.35"/>
    <row r="261" ht="10" customHeight="1" x14ac:dyDescent="0.35"/>
    <row r="262" ht="10" customHeight="1" x14ac:dyDescent="0.35"/>
    <row r="263" ht="10" customHeight="1" x14ac:dyDescent="0.35"/>
    <row r="264" ht="10" customHeight="1" x14ac:dyDescent="0.35"/>
    <row r="265" ht="10" customHeight="1" x14ac:dyDescent="0.35"/>
    <row r="266" ht="10" customHeight="1" x14ac:dyDescent="0.35"/>
    <row r="267" ht="10" customHeight="1" x14ac:dyDescent="0.35"/>
    <row r="268" ht="10" customHeight="1" x14ac:dyDescent="0.35"/>
    <row r="269" ht="10" customHeight="1" x14ac:dyDescent="0.35"/>
    <row r="270" ht="10" customHeight="1" x14ac:dyDescent="0.35"/>
    <row r="271" ht="10" customHeight="1" x14ac:dyDescent="0.35"/>
    <row r="272" ht="10" customHeight="1" x14ac:dyDescent="0.35"/>
    <row r="273" ht="10" customHeight="1" x14ac:dyDescent="0.35"/>
    <row r="274" ht="10" customHeight="1" x14ac:dyDescent="0.35"/>
    <row r="275" ht="10" customHeight="1" x14ac:dyDescent="0.35"/>
    <row r="276" ht="10" customHeight="1" x14ac:dyDescent="0.35"/>
    <row r="277" ht="10" customHeight="1" x14ac:dyDescent="0.35"/>
    <row r="278" ht="10" customHeight="1" x14ac:dyDescent="0.35"/>
    <row r="279" ht="10" customHeight="1" x14ac:dyDescent="0.35"/>
    <row r="280" ht="10" customHeight="1" x14ac:dyDescent="0.35"/>
    <row r="281" ht="10" customHeight="1" x14ac:dyDescent="0.35"/>
    <row r="282" ht="10" customHeight="1" x14ac:dyDescent="0.35"/>
    <row r="283" ht="10" customHeight="1" x14ac:dyDescent="0.35"/>
    <row r="284" ht="10" customHeight="1" x14ac:dyDescent="0.35"/>
    <row r="285" ht="10" customHeight="1" x14ac:dyDescent="0.35"/>
    <row r="286" ht="10" customHeight="1" x14ac:dyDescent="0.35"/>
    <row r="287" ht="10" customHeight="1" x14ac:dyDescent="0.35"/>
    <row r="288" ht="10" customHeight="1" x14ac:dyDescent="0.35"/>
    <row r="289" ht="10" customHeight="1" x14ac:dyDescent="0.35"/>
    <row r="290" ht="10" customHeight="1" x14ac:dyDescent="0.35"/>
    <row r="291" ht="10" customHeight="1" x14ac:dyDescent="0.35"/>
    <row r="292" ht="10" customHeight="1" x14ac:dyDescent="0.35"/>
    <row r="293" ht="10" customHeight="1" x14ac:dyDescent="0.35"/>
    <row r="294" ht="10" customHeight="1" x14ac:dyDescent="0.35"/>
    <row r="295" ht="10" customHeight="1" x14ac:dyDescent="0.35"/>
    <row r="296" ht="10" customHeight="1" x14ac:dyDescent="0.35"/>
    <row r="297" ht="10" customHeight="1" x14ac:dyDescent="0.35"/>
    <row r="298" ht="10" customHeight="1" x14ac:dyDescent="0.35"/>
    <row r="299" ht="10" customHeight="1" x14ac:dyDescent="0.35"/>
    <row r="300" ht="10" customHeight="1" x14ac:dyDescent="0.35"/>
    <row r="301" ht="10" customHeight="1" x14ac:dyDescent="0.35"/>
    <row r="302" ht="10" customHeight="1" x14ac:dyDescent="0.35"/>
    <row r="303" ht="10" customHeight="1" x14ac:dyDescent="0.35"/>
    <row r="304" ht="10" customHeight="1" x14ac:dyDescent="0.35"/>
    <row r="305" ht="10" customHeight="1" x14ac:dyDescent="0.35"/>
    <row r="306" ht="10" customHeight="1" x14ac:dyDescent="0.35"/>
    <row r="307" ht="10" customHeight="1" x14ac:dyDescent="0.35"/>
    <row r="308" ht="10" customHeight="1" x14ac:dyDescent="0.35"/>
    <row r="309" ht="10" customHeight="1" x14ac:dyDescent="0.35"/>
    <row r="310" ht="10" customHeight="1" x14ac:dyDescent="0.35"/>
    <row r="311" ht="10" customHeight="1" x14ac:dyDescent="0.35"/>
    <row r="312" ht="10" customHeight="1" x14ac:dyDescent="0.35"/>
    <row r="313" ht="10" customHeight="1" x14ac:dyDescent="0.35"/>
    <row r="314" ht="10" customHeight="1" x14ac:dyDescent="0.35"/>
    <row r="315" ht="10" customHeight="1" x14ac:dyDescent="0.35"/>
    <row r="316" ht="10" customHeight="1" x14ac:dyDescent="0.35"/>
    <row r="317" ht="10" customHeight="1" x14ac:dyDescent="0.35"/>
    <row r="318" ht="10" customHeight="1" x14ac:dyDescent="0.35"/>
    <row r="319" ht="10" customHeight="1" x14ac:dyDescent="0.35"/>
    <row r="320" ht="10" customHeight="1" x14ac:dyDescent="0.35"/>
    <row r="321" ht="10" customHeight="1" x14ac:dyDescent="0.35"/>
    <row r="322" ht="10" customHeight="1" x14ac:dyDescent="0.35"/>
    <row r="323" ht="10" customHeight="1" x14ac:dyDescent="0.35"/>
    <row r="324" ht="10" customHeight="1" x14ac:dyDescent="0.35"/>
    <row r="325" ht="10" customHeight="1" x14ac:dyDescent="0.35"/>
    <row r="326" ht="10" customHeight="1" x14ac:dyDescent="0.35"/>
    <row r="327" ht="10" customHeight="1" x14ac:dyDescent="0.35"/>
    <row r="328" ht="10" customHeight="1" x14ac:dyDescent="0.35"/>
    <row r="329" ht="10" customHeight="1" x14ac:dyDescent="0.35"/>
    <row r="330" ht="10" customHeight="1" x14ac:dyDescent="0.35"/>
    <row r="331" ht="10" customHeight="1" x14ac:dyDescent="0.35"/>
    <row r="332" ht="10" customHeight="1" x14ac:dyDescent="0.35"/>
    <row r="333" ht="10" customHeight="1" x14ac:dyDescent="0.35"/>
    <row r="334" ht="10" customHeight="1" x14ac:dyDescent="0.35"/>
    <row r="335" ht="10" customHeight="1" x14ac:dyDescent="0.35"/>
    <row r="336" ht="10" customHeight="1" x14ac:dyDescent="0.35"/>
    <row r="337" ht="10" customHeight="1" x14ac:dyDescent="0.35"/>
    <row r="338" ht="10" customHeight="1" x14ac:dyDescent="0.35"/>
    <row r="339" ht="10" customHeight="1" x14ac:dyDescent="0.35"/>
    <row r="340" ht="10" customHeight="1" x14ac:dyDescent="0.35"/>
    <row r="341" ht="10" customHeight="1" x14ac:dyDescent="0.35"/>
    <row r="342" ht="10" customHeight="1" x14ac:dyDescent="0.35"/>
    <row r="343" ht="10" customHeight="1" x14ac:dyDescent="0.35"/>
    <row r="344" ht="10" customHeight="1" x14ac:dyDescent="0.35"/>
    <row r="345" ht="10" customHeight="1" x14ac:dyDescent="0.35"/>
    <row r="346" ht="10" customHeight="1" x14ac:dyDescent="0.35"/>
    <row r="347" ht="10" customHeight="1" x14ac:dyDescent="0.35"/>
    <row r="348" ht="10" customHeight="1" x14ac:dyDescent="0.35"/>
    <row r="349" ht="10" customHeight="1" x14ac:dyDescent="0.35"/>
    <row r="350" ht="10" customHeight="1" x14ac:dyDescent="0.35"/>
    <row r="351" ht="10" customHeight="1" x14ac:dyDescent="0.35"/>
    <row r="352" ht="10" customHeight="1" x14ac:dyDescent="0.35"/>
    <row r="353" ht="10" customHeight="1" x14ac:dyDescent="0.35"/>
    <row r="354" ht="10" customHeight="1" x14ac:dyDescent="0.35"/>
    <row r="355" ht="10" customHeight="1" x14ac:dyDescent="0.35"/>
    <row r="356" ht="10" customHeight="1" x14ac:dyDescent="0.35"/>
    <row r="357" ht="10" customHeight="1" x14ac:dyDescent="0.35"/>
    <row r="358" ht="10" customHeight="1" x14ac:dyDescent="0.35"/>
    <row r="359" ht="10" customHeight="1" x14ac:dyDescent="0.35"/>
    <row r="360" ht="10" customHeight="1" x14ac:dyDescent="0.35"/>
    <row r="361" ht="10" customHeight="1" x14ac:dyDescent="0.35"/>
    <row r="362" ht="10" customHeight="1" x14ac:dyDescent="0.35"/>
    <row r="363" ht="10" customHeight="1" x14ac:dyDescent="0.35"/>
    <row r="364" ht="10" customHeight="1" x14ac:dyDescent="0.35"/>
    <row r="365" ht="10" customHeight="1" x14ac:dyDescent="0.35"/>
    <row r="366" ht="10" customHeight="1" x14ac:dyDescent="0.35"/>
    <row r="367" ht="10" customHeight="1" x14ac:dyDescent="0.35"/>
    <row r="368" ht="10" customHeight="1" x14ac:dyDescent="0.35"/>
    <row r="369" ht="10" customHeight="1" x14ac:dyDescent="0.35"/>
    <row r="370" ht="10" customHeight="1" x14ac:dyDescent="0.35"/>
    <row r="371" ht="10" customHeight="1" x14ac:dyDescent="0.35"/>
    <row r="372" ht="10" customHeight="1" x14ac:dyDescent="0.35"/>
    <row r="373" ht="10" customHeight="1" x14ac:dyDescent="0.35"/>
    <row r="374" ht="10" customHeight="1" x14ac:dyDescent="0.35"/>
    <row r="375" ht="10" customHeight="1" x14ac:dyDescent="0.35"/>
    <row r="376" ht="10" customHeight="1" x14ac:dyDescent="0.35"/>
    <row r="377" ht="10" customHeight="1" x14ac:dyDescent="0.35"/>
    <row r="378" ht="10" customHeight="1" x14ac:dyDescent="0.35"/>
    <row r="379" ht="10" customHeight="1" x14ac:dyDescent="0.35"/>
    <row r="380" ht="10" customHeight="1" x14ac:dyDescent="0.35"/>
    <row r="381" ht="10" customHeight="1" x14ac:dyDescent="0.35"/>
    <row r="382" ht="10" customHeight="1" x14ac:dyDescent="0.35"/>
    <row r="383" ht="10" customHeight="1" x14ac:dyDescent="0.35"/>
    <row r="384" ht="10" customHeight="1" x14ac:dyDescent="0.35"/>
    <row r="385" ht="10" customHeight="1" x14ac:dyDescent="0.35"/>
    <row r="386" ht="10" customHeight="1" x14ac:dyDescent="0.35"/>
    <row r="387" ht="10" customHeight="1" x14ac:dyDescent="0.35"/>
    <row r="388" ht="10" customHeight="1" x14ac:dyDescent="0.35"/>
    <row r="389" ht="10" customHeight="1" x14ac:dyDescent="0.35"/>
    <row r="390" ht="10" customHeight="1" x14ac:dyDescent="0.35"/>
    <row r="391" ht="10" customHeight="1" x14ac:dyDescent="0.35"/>
    <row r="392" ht="10" customHeight="1" x14ac:dyDescent="0.35"/>
    <row r="393" ht="10" customHeight="1" x14ac:dyDescent="0.35"/>
    <row r="394" ht="10" customHeight="1" x14ac:dyDescent="0.35"/>
    <row r="395" ht="10" customHeight="1" x14ac:dyDescent="0.35"/>
    <row r="396" ht="10" customHeight="1" x14ac:dyDescent="0.35"/>
    <row r="397" ht="10" customHeight="1" x14ac:dyDescent="0.35"/>
    <row r="398" ht="10" customHeight="1" x14ac:dyDescent="0.35"/>
    <row r="399" ht="10" customHeight="1" x14ac:dyDescent="0.35"/>
    <row r="400" ht="10" customHeight="1" x14ac:dyDescent="0.35"/>
    <row r="401" ht="10" customHeight="1" x14ac:dyDescent="0.35"/>
    <row r="402" ht="10" customHeight="1" x14ac:dyDescent="0.35"/>
    <row r="403" ht="10" customHeight="1" x14ac:dyDescent="0.35"/>
    <row r="404" ht="10" customHeight="1" x14ac:dyDescent="0.35"/>
    <row r="405" ht="10" customHeight="1" x14ac:dyDescent="0.35"/>
    <row r="406" ht="10" customHeight="1" x14ac:dyDescent="0.35"/>
    <row r="407" ht="10" customHeight="1" x14ac:dyDescent="0.35"/>
    <row r="408" ht="10" customHeight="1" x14ac:dyDescent="0.35"/>
    <row r="409" ht="10" customHeight="1" x14ac:dyDescent="0.35"/>
    <row r="410" ht="10" customHeight="1" x14ac:dyDescent="0.35"/>
    <row r="411" ht="10" customHeight="1" x14ac:dyDescent="0.35"/>
    <row r="412" ht="10" customHeight="1" x14ac:dyDescent="0.35"/>
    <row r="413" ht="10" customHeight="1" x14ac:dyDescent="0.35"/>
    <row r="414" ht="10" customHeight="1" x14ac:dyDescent="0.35"/>
    <row r="415" ht="10" customHeight="1" x14ac:dyDescent="0.35"/>
    <row r="416" ht="10" customHeight="1" x14ac:dyDescent="0.35"/>
    <row r="417" ht="10" customHeight="1" x14ac:dyDescent="0.35"/>
    <row r="418" ht="10" customHeight="1" x14ac:dyDescent="0.35"/>
    <row r="419" ht="10" customHeight="1" x14ac:dyDescent="0.35"/>
    <row r="420" ht="10" customHeight="1" x14ac:dyDescent="0.35"/>
    <row r="421" ht="10" customHeight="1" x14ac:dyDescent="0.35"/>
    <row r="422" ht="10" customHeight="1" x14ac:dyDescent="0.35"/>
    <row r="423" ht="10" customHeight="1" x14ac:dyDescent="0.35"/>
    <row r="424" ht="10" customHeight="1" x14ac:dyDescent="0.35"/>
    <row r="425" ht="10" customHeight="1" x14ac:dyDescent="0.35"/>
    <row r="426" ht="10" customHeight="1" x14ac:dyDescent="0.35"/>
    <row r="427" ht="10" customHeight="1" x14ac:dyDescent="0.35"/>
    <row r="428" ht="10" customHeight="1" x14ac:dyDescent="0.35"/>
    <row r="429" ht="10" customHeight="1" x14ac:dyDescent="0.35"/>
    <row r="430" ht="10" customHeight="1" x14ac:dyDescent="0.35"/>
    <row r="431" ht="10" customHeight="1" x14ac:dyDescent="0.35"/>
    <row r="432" ht="10" customHeight="1" x14ac:dyDescent="0.35"/>
    <row r="433" ht="10" customHeight="1" x14ac:dyDescent="0.35"/>
    <row r="434" ht="10" customHeight="1" x14ac:dyDescent="0.35"/>
    <row r="435" ht="10" customHeight="1" x14ac:dyDescent="0.35"/>
    <row r="436" ht="10" customHeight="1" x14ac:dyDescent="0.35"/>
    <row r="437" ht="10" customHeight="1" x14ac:dyDescent="0.35"/>
    <row r="438" ht="10" customHeight="1" x14ac:dyDescent="0.35"/>
    <row r="439" ht="10" customHeight="1" x14ac:dyDescent="0.35"/>
    <row r="440" ht="10" customHeight="1" x14ac:dyDescent="0.35"/>
    <row r="441" ht="10" customHeight="1" x14ac:dyDescent="0.35"/>
    <row r="442" ht="10" customHeight="1" x14ac:dyDescent="0.35"/>
    <row r="443" ht="10" customHeight="1" x14ac:dyDescent="0.35"/>
    <row r="444" ht="10" customHeight="1" x14ac:dyDescent="0.35"/>
    <row r="445" ht="10" customHeight="1" x14ac:dyDescent="0.35"/>
    <row r="446" ht="10" customHeight="1" x14ac:dyDescent="0.35"/>
    <row r="447" ht="10" customHeight="1" x14ac:dyDescent="0.35"/>
    <row r="448" ht="10" customHeight="1" x14ac:dyDescent="0.35"/>
    <row r="449" ht="10" customHeight="1" x14ac:dyDescent="0.35"/>
    <row r="450" ht="10" customHeight="1" x14ac:dyDescent="0.35"/>
    <row r="451" ht="10" customHeight="1" x14ac:dyDescent="0.35"/>
    <row r="452" ht="10" customHeight="1" x14ac:dyDescent="0.35"/>
    <row r="453" ht="10" customHeight="1" x14ac:dyDescent="0.35"/>
    <row r="454" ht="10" customHeight="1" x14ac:dyDescent="0.35"/>
    <row r="455" ht="10" customHeight="1" x14ac:dyDescent="0.35"/>
    <row r="456" ht="10" customHeight="1" x14ac:dyDescent="0.35"/>
    <row r="457" ht="10" customHeight="1" x14ac:dyDescent="0.35"/>
    <row r="458" ht="10" customHeight="1" x14ac:dyDescent="0.35"/>
    <row r="459" ht="10" customHeight="1" x14ac:dyDescent="0.35"/>
    <row r="460" ht="10" customHeight="1" x14ac:dyDescent="0.35"/>
    <row r="461" ht="10" customHeight="1" x14ac:dyDescent="0.35"/>
    <row r="462" ht="10" customHeight="1" x14ac:dyDescent="0.35"/>
    <row r="463" ht="10" customHeight="1" x14ac:dyDescent="0.35"/>
    <row r="464" ht="10" customHeight="1" x14ac:dyDescent="0.35"/>
    <row r="465" ht="10" customHeight="1" x14ac:dyDescent="0.35"/>
    <row r="466" ht="10" customHeight="1" x14ac:dyDescent="0.35"/>
    <row r="467" ht="10" customHeight="1" x14ac:dyDescent="0.35"/>
    <row r="468" ht="10" customHeight="1" x14ac:dyDescent="0.35"/>
    <row r="469" ht="10" customHeight="1" x14ac:dyDescent="0.35"/>
    <row r="470" ht="10" customHeight="1" x14ac:dyDescent="0.35"/>
    <row r="471" ht="10" customHeight="1" x14ac:dyDescent="0.35"/>
    <row r="472" ht="10" customHeight="1" x14ac:dyDescent="0.35"/>
    <row r="473" ht="10" customHeight="1" x14ac:dyDescent="0.35"/>
    <row r="474" ht="10" customHeight="1" x14ac:dyDescent="0.35"/>
    <row r="475" ht="10" customHeight="1" x14ac:dyDescent="0.35"/>
    <row r="476" ht="10" customHeight="1" x14ac:dyDescent="0.35"/>
    <row r="477" ht="10" customHeight="1" x14ac:dyDescent="0.35"/>
    <row r="478" ht="10" customHeight="1" x14ac:dyDescent="0.35"/>
    <row r="479" ht="10" customHeight="1" x14ac:dyDescent="0.35"/>
    <row r="480" ht="10" customHeight="1" x14ac:dyDescent="0.35"/>
    <row r="481" ht="10" customHeight="1" x14ac:dyDescent="0.35"/>
    <row r="482" ht="10" customHeight="1" x14ac:dyDescent="0.35"/>
    <row r="483" ht="10" customHeight="1" x14ac:dyDescent="0.35"/>
    <row r="484" ht="10" customHeight="1" x14ac:dyDescent="0.35"/>
    <row r="485" ht="10" customHeight="1" x14ac:dyDescent="0.35"/>
    <row r="486" ht="10" customHeight="1" x14ac:dyDescent="0.35"/>
    <row r="487" ht="10" customHeight="1" x14ac:dyDescent="0.35"/>
    <row r="488" ht="10" customHeight="1" x14ac:dyDescent="0.35"/>
    <row r="489" ht="10" customHeight="1" x14ac:dyDescent="0.35"/>
    <row r="490" ht="10" customHeight="1" x14ac:dyDescent="0.35"/>
    <row r="491" ht="10" customHeight="1" x14ac:dyDescent="0.35"/>
    <row r="492" ht="10" customHeight="1" x14ac:dyDescent="0.35"/>
    <row r="493" ht="10" customHeight="1" x14ac:dyDescent="0.35"/>
    <row r="494" ht="10" customHeight="1" x14ac:dyDescent="0.35"/>
    <row r="495" ht="10" customHeight="1" x14ac:dyDescent="0.35"/>
    <row r="496" ht="10" customHeight="1" x14ac:dyDescent="0.35"/>
    <row r="497" ht="10" customHeight="1" x14ac:dyDescent="0.35"/>
    <row r="498" ht="10" customHeight="1" x14ac:dyDescent="0.35"/>
    <row r="499" ht="10" customHeight="1" x14ac:dyDescent="0.35"/>
    <row r="500" ht="10" customHeight="1" x14ac:dyDescent="0.35"/>
    <row r="501" ht="10" customHeight="1" x14ac:dyDescent="0.35"/>
    <row r="502" ht="10" customHeight="1" x14ac:dyDescent="0.35"/>
    <row r="503" ht="10" customHeight="1" x14ac:dyDescent="0.35"/>
    <row r="504" ht="10" customHeight="1" x14ac:dyDescent="0.35"/>
    <row r="505" ht="10" customHeight="1" x14ac:dyDescent="0.35"/>
    <row r="506" ht="10" customHeight="1" x14ac:dyDescent="0.35"/>
    <row r="507" ht="10" customHeight="1" x14ac:dyDescent="0.35"/>
    <row r="508" ht="10" customHeight="1" x14ac:dyDescent="0.35"/>
    <row r="509" ht="10" customHeight="1" x14ac:dyDescent="0.35"/>
    <row r="510" ht="10" customHeight="1" x14ac:dyDescent="0.35"/>
    <row r="511" ht="10" customHeight="1" x14ac:dyDescent="0.35"/>
    <row r="512" ht="10" customHeight="1" x14ac:dyDescent="0.35"/>
    <row r="513" ht="10" customHeight="1" x14ac:dyDescent="0.35"/>
    <row r="514" ht="10" customHeight="1" x14ac:dyDescent="0.35"/>
    <row r="515" ht="10" customHeight="1" x14ac:dyDescent="0.35"/>
    <row r="516" ht="10" customHeight="1" x14ac:dyDescent="0.35"/>
    <row r="517" ht="10" customHeight="1" x14ac:dyDescent="0.35"/>
    <row r="518" ht="10" customHeight="1" x14ac:dyDescent="0.35"/>
    <row r="519" ht="10" customHeight="1" x14ac:dyDescent="0.35"/>
    <row r="520" ht="10" customHeight="1" x14ac:dyDescent="0.35"/>
    <row r="521" ht="10" customHeight="1" x14ac:dyDescent="0.35"/>
    <row r="522" ht="10" customHeight="1" x14ac:dyDescent="0.35"/>
    <row r="523" ht="10" customHeight="1" x14ac:dyDescent="0.35"/>
    <row r="524" ht="10" customHeight="1" x14ac:dyDescent="0.35"/>
    <row r="525" ht="10" customHeight="1" x14ac:dyDescent="0.35"/>
    <row r="526" ht="10" customHeight="1" x14ac:dyDescent="0.35"/>
    <row r="527" ht="10" customHeight="1" x14ac:dyDescent="0.35"/>
    <row r="528" ht="10" customHeight="1" x14ac:dyDescent="0.35"/>
    <row r="529" ht="10" customHeight="1" x14ac:dyDescent="0.35"/>
    <row r="530" ht="10" customHeight="1" x14ac:dyDescent="0.35"/>
    <row r="531" ht="10" customHeight="1" x14ac:dyDescent="0.35"/>
    <row r="532" ht="10" customHeight="1" x14ac:dyDescent="0.35"/>
    <row r="533" ht="10" customHeight="1" x14ac:dyDescent="0.35"/>
    <row r="534" ht="10" customHeight="1" x14ac:dyDescent="0.35"/>
    <row r="535" ht="10" customHeight="1" x14ac:dyDescent="0.35"/>
    <row r="536" ht="10" customHeight="1" x14ac:dyDescent="0.35"/>
    <row r="537" ht="10" customHeight="1" x14ac:dyDescent="0.35"/>
    <row r="538" ht="10" customHeight="1" x14ac:dyDescent="0.35"/>
    <row r="539" ht="10" customHeight="1" x14ac:dyDescent="0.35"/>
    <row r="540" ht="10" customHeight="1" x14ac:dyDescent="0.35"/>
    <row r="541" ht="10" customHeight="1" x14ac:dyDescent="0.35"/>
    <row r="542" ht="10" customHeight="1" x14ac:dyDescent="0.35"/>
    <row r="543" ht="10" customHeight="1" x14ac:dyDescent="0.35"/>
    <row r="544" ht="10" customHeight="1" x14ac:dyDescent="0.35"/>
    <row r="545" ht="10" customHeight="1" x14ac:dyDescent="0.35"/>
    <row r="546" ht="10" customHeight="1" x14ac:dyDescent="0.35"/>
    <row r="547" ht="10" customHeight="1" x14ac:dyDescent="0.35"/>
    <row r="548" ht="10" customHeight="1" x14ac:dyDescent="0.35"/>
    <row r="549" ht="10" customHeight="1" x14ac:dyDescent="0.35"/>
    <row r="550" ht="10" customHeight="1" x14ac:dyDescent="0.35"/>
    <row r="551" ht="10" customHeight="1" x14ac:dyDescent="0.35"/>
    <row r="552" ht="10" customHeight="1" x14ac:dyDescent="0.35"/>
    <row r="553" ht="10" customHeight="1" x14ac:dyDescent="0.35"/>
    <row r="554" ht="10" customHeight="1" x14ac:dyDescent="0.35"/>
    <row r="555" ht="10" customHeight="1" x14ac:dyDescent="0.35"/>
    <row r="556" ht="10" customHeight="1" x14ac:dyDescent="0.35"/>
    <row r="557" ht="10" customHeight="1" x14ac:dyDescent="0.35"/>
    <row r="558" ht="10" customHeight="1" x14ac:dyDescent="0.35"/>
    <row r="559" ht="10" customHeight="1" x14ac:dyDescent="0.35"/>
    <row r="560" ht="10" customHeight="1" x14ac:dyDescent="0.35"/>
    <row r="561" ht="10" customHeight="1" x14ac:dyDescent="0.35"/>
    <row r="562" ht="10" customHeight="1" x14ac:dyDescent="0.35"/>
    <row r="563" ht="10" customHeight="1" x14ac:dyDescent="0.35"/>
    <row r="564" ht="10" customHeight="1" x14ac:dyDescent="0.35"/>
    <row r="565" ht="10" customHeight="1" x14ac:dyDescent="0.35"/>
    <row r="566" ht="10" customHeight="1" x14ac:dyDescent="0.35"/>
    <row r="567" ht="10" customHeight="1" x14ac:dyDescent="0.35"/>
    <row r="568" ht="10" customHeight="1" x14ac:dyDescent="0.35"/>
    <row r="569" ht="10" customHeight="1" x14ac:dyDescent="0.35"/>
    <row r="570" ht="10" customHeight="1" x14ac:dyDescent="0.35"/>
    <row r="571" ht="10" customHeight="1" x14ac:dyDescent="0.35"/>
    <row r="572" ht="10" customHeight="1" x14ac:dyDescent="0.35"/>
    <row r="573" ht="10" customHeight="1" x14ac:dyDescent="0.35"/>
    <row r="574" ht="10" customHeight="1" x14ac:dyDescent="0.35"/>
    <row r="575" ht="10" customHeight="1" x14ac:dyDescent="0.35"/>
    <row r="576" ht="10" customHeight="1" x14ac:dyDescent="0.35"/>
    <row r="577" ht="10" customHeight="1" x14ac:dyDescent="0.35"/>
    <row r="578" ht="10" customHeight="1" x14ac:dyDescent="0.35"/>
    <row r="579" ht="10" customHeight="1" x14ac:dyDescent="0.35"/>
    <row r="580" ht="10" customHeight="1" x14ac:dyDescent="0.35"/>
    <row r="581" ht="10" customHeight="1" x14ac:dyDescent="0.35"/>
    <row r="582" ht="10" customHeight="1" x14ac:dyDescent="0.35"/>
    <row r="583" ht="10" customHeight="1" x14ac:dyDescent="0.35"/>
    <row r="584" ht="10" customHeight="1" x14ac:dyDescent="0.35"/>
    <row r="585" ht="10" customHeight="1" x14ac:dyDescent="0.35"/>
    <row r="586" ht="10" customHeight="1" x14ac:dyDescent="0.35"/>
    <row r="587" ht="10" customHeight="1" x14ac:dyDescent="0.35"/>
    <row r="588" ht="10" customHeight="1" x14ac:dyDescent="0.35"/>
    <row r="589" ht="10" customHeight="1" x14ac:dyDescent="0.35"/>
    <row r="590" ht="10" customHeight="1" x14ac:dyDescent="0.35"/>
    <row r="591" ht="10" customHeight="1" x14ac:dyDescent="0.35"/>
    <row r="592" ht="10" customHeight="1" x14ac:dyDescent="0.35"/>
    <row r="593" ht="10" customHeight="1" x14ac:dyDescent="0.35"/>
    <row r="594" ht="10" customHeight="1" x14ac:dyDescent="0.35"/>
    <row r="595" ht="10" customHeight="1" x14ac:dyDescent="0.35"/>
    <row r="596" ht="10" customHeight="1" x14ac:dyDescent="0.35"/>
    <row r="597" ht="10" customHeight="1" x14ac:dyDescent="0.35"/>
    <row r="598" ht="10" customHeight="1" x14ac:dyDescent="0.35"/>
    <row r="599" ht="10" customHeight="1" x14ac:dyDescent="0.35"/>
    <row r="600" ht="10" customHeight="1" x14ac:dyDescent="0.35"/>
    <row r="601" ht="10" customHeight="1" x14ac:dyDescent="0.35"/>
    <row r="602" ht="10" customHeight="1" x14ac:dyDescent="0.35"/>
    <row r="603" ht="10" customHeight="1" x14ac:dyDescent="0.35"/>
    <row r="604" ht="10" customHeight="1" x14ac:dyDescent="0.35"/>
    <row r="605" ht="10" customHeight="1" x14ac:dyDescent="0.35"/>
    <row r="606" ht="10" customHeight="1" x14ac:dyDescent="0.35"/>
    <row r="607" ht="10" customHeight="1" x14ac:dyDescent="0.35"/>
    <row r="608" ht="10" customHeight="1" x14ac:dyDescent="0.35"/>
    <row r="609" ht="10" customHeight="1" x14ac:dyDescent="0.35"/>
    <row r="610" ht="10" customHeight="1" x14ac:dyDescent="0.35"/>
    <row r="611" ht="10" customHeight="1" x14ac:dyDescent="0.35"/>
    <row r="612" ht="10" customHeight="1" x14ac:dyDescent="0.35"/>
    <row r="613" ht="10" customHeight="1" x14ac:dyDescent="0.35"/>
    <row r="614" ht="10" customHeight="1" x14ac:dyDescent="0.35"/>
    <row r="615" ht="10" customHeight="1" x14ac:dyDescent="0.35"/>
    <row r="616" ht="10" customHeight="1" x14ac:dyDescent="0.35"/>
    <row r="617" ht="10" customHeight="1" x14ac:dyDescent="0.35"/>
    <row r="618" ht="10" customHeight="1" x14ac:dyDescent="0.35"/>
    <row r="619" ht="10" customHeight="1" x14ac:dyDescent="0.35"/>
    <row r="620" ht="10" customHeight="1" x14ac:dyDescent="0.35"/>
    <row r="621" ht="10" customHeight="1" x14ac:dyDescent="0.35"/>
    <row r="622" ht="10" customHeight="1" x14ac:dyDescent="0.35"/>
    <row r="623" ht="10" customHeight="1" x14ac:dyDescent="0.35"/>
    <row r="624" ht="10" customHeight="1" x14ac:dyDescent="0.35"/>
    <row r="625" ht="10" customHeight="1" x14ac:dyDescent="0.35"/>
    <row r="626" ht="10" customHeight="1" x14ac:dyDescent="0.35"/>
    <row r="627" ht="10" customHeight="1" x14ac:dyDescent="0.35"/>
    <row r="628" ht="10" customHeight="1" x14ac:dyDescent="0.35"/>
    <row r="629" ht="10" customHeight="1" x14ac:dyDescent="0.35"/>
    <row r="630" ht="10" customHeight="1" x14ac:dyDescent="0.35"/>
    <row r="631" ht="10" customHeight="1" x14ac:dyDescent="0.35"/>
    <row r="632" ht="10" customHeight="1" x14ac:dyDescent="0.35"/>
    <row r="633" ht="10" customHeight="1" x14ac:dyDescent="0.35"/>
    <row r="634" ht="10" customHeight="1" x14ac:dyDescent="0.35"/>
    <row r="635" ht="10" customHeight="1" x14ac:dyDescent="0.35"/>
    <row r="636" ht="10" customHeight="1" x14ac:dyDescent="0.35"/>
    <row r="637" ht="10" customHeight="1" x14ac:dyDescent="0.35"/>
    <row r="638" ht="10" customHeight="1" x14ac:dyDescent="0.35"/>
    <row r="639" ht="10" customHeight="1" x14ac:dyDescent="0.35"/>
    <row r="640" ht="10" customHeight="1" x14ac:dyDescent="0.35"/>
    <row r="641" ht="10" customHeight="1" x14ac:dyDescent="0.35"/>
    <row r="642" ht="10" customHeight="1" x14ac:dyDescent="0.35"/>
    <row r="643" ht="10" customHeight="1" x14ac:dyDescent="0.35"/>
    <row r="644" ht="10" customHeight="1" x14ac:dyDescent="0.35"/>
    <row r="645" ht="10" customHeight="1" x14ac:dyDescent="0.35"/>
    <row r="646" ht="10" customHeight="1" x14ac:dyDescent="0.35"/>
    <row r="647" ht="10" customHeight="1" x14ac:dyDescent="0.35"/>
    <row r="648" ht="10" customHeight="1" x14ac:dyDescent="0.35"/>
    <row r="649" ht="10" customHeight="1" x14ac:dyDescent="0.35"/>
    <row r="650" ht="10" customHeight="1" x14ac:dyDescent="0.35"/>
    <row r="651" ht="10" customHeight="1" x14ac:dyDescent="0.35"/>
    <row r="652" ht="10" customHeight="1" x14ac:dyDescent="0.35"/>
    <row r="653" ht="10" customHeight="1" x14ac:dyDescent="0.35"/>
    <row r="654" ht="10" customHeight="1" x14ac:dyDescent="0.35"/>
    <row r="655" ht="10" customHeight="1" x14ac:dyDescent="0.35"/>
    <row r="656" ht="10" customHeight="1" x14ac:dyDescent="0.35"/>
    <row r="657" ht="10" customHeight="1" x14ac:dyDescent="0.35"/>
    <row r="658" ht="10" customHeight="1" x14ac:dyDescent="0.35"/>
    <row r="659" ht="10" customHeight="1" x14ac:dyDescent="0.35"/>
    <row r="660" ht="10" customHeight="1" x14ac:dyDescent="0.35"/>
    <row r="661" ht="10" customHeight="1" x14ac:dyDescent="0.35"/>
    <row r="662" ht="10" customHeight="1" x14ac:dyDescent="0.35"/>
    <row r="663" ht="10" customHeight="1" x14ac:dyDescent="0.35"/>
    <row r="664" ht="10" customHeight="1" x14ac:dyDescent="0.35"/>
    <row r="665" ht="10" customHeight="1" x14ac:dyDescent="0.35"/>
    <row r="666" ht="10" customHeight="1" x14ac:dyDescent="0.35"/>
    <row r="667" ht="10" customHeight="1" x14ac:dyDescent="0.35"/>
    <row r="668" ht="10" customHeight="1" x14ac:dyDescent="0.35"/>
    <row r="669" ht="10" customHeight="1" x14ac:dyDescent="0.35"/>
    <row r="670" ht="10" customHeight="1" x14ac:dyDescent="0.35"/>
    <row r="671" ht="10" customHeight="1" x14ac:dyDescent="0.35"/>
    <row r="672" ht="10" customHeight="1" x14ac:dyDescent="0.35"/>
    <row r="673" ht="10" customHeight="1" x14ac:dyDescent="0.35"/>
    <row r="674" ht="10" customHeight="1" x14ac:dyDescent="0.35"/>
    <row r="675" ht="10" customHeight="1" x14ac:dyDescent="0.35"/>
    <row r="676" ht="10" customHeight="1" x14ac:dyDescent="0.35"/>
    <row r="677" ht="10" customHeight="1" x14ac:dyDescent="0.35"/>
    <row r="678" ht="10" customHeight="1" x14ac:dyDescent="0.35"/>
    <row r="679" ht="10" customHeight="1" x14ac:dyDescent="0.35"/>
    <row r="680" ht="10" customHeight="1" x14ac:dyDescent="0.35"/>
    <row r="681" ht="10" customHeight="1" x14ac:dyDescent="0.35"/>
    <row r="682" ht="10" customHeight="1" x14ac:dyDescent="0.35"/>
    <row r="683" ht="10" customHeight="1" x14ac:dyDescent="0.35"/>
    <row r="684" ht="10" customHeight="1" x14ac:dyDescent="0.35"/>
    <row r="685" ht="10" customHeight="1" x14ac:dyDescent="0.35"/>
    <row r="686" ht="10" customHeight="1" x14ac:dyDescent="0.35"/>
    <row r="687" ht="10" customHeight="1" x14ac:dyDescent="0.35"/>
    <row r="688" ht="10" customHeight="1" x14ac:dyDescent="0.35"/>
    <row r="689" ht="10" customHeight="1" x14ac:dyDescent="0.35"/>
    <row r="690" ht="10" customHeight="1" x14ac:dyDescent="0.35"/>
    <row r="691" ht="10" customHeight="1" x14ac:dyDescent="0.35"/>
    <row r="692" ht="10" customHeight="1" x14ac:dyDescent="0.35"/>
    <row r="693" ht="10" customHeight="1" x14ac:dyDescent="0.35"/>
    <row r="694" ht="10" customHeight="1" x14ac:dyDescent="0.35"/>
    <row r="695" ht="10" customHeight="1" x14ac:dyDescent="0.35"/>
    <row r="696" ht="10" customHeight="1" x14ac:dyDescent="0.35"/>
    <row r="697" ht="10" customHeight="1" x14ac:dyDescent="0.35"/>
    <row r="698" ht="10" customHeight="1" x14ac:dyDescent="0.35"/>
    <row r="699" ht="10" customHeight="1" x14ac:dyDescent="0.35"/>
    <row r="700" ht="10" customHeight="1" x14ac:dyDescent="0.35"/>
    <row r="701" ht="10" customHeight="1" x14ac:dyDescent="0.35"/>
    <row r="702" ht="10" customHeight="1" x14ac:dyDescent="0.35"/>
    <row r="703" ht="10" customHeight="1" x14ac:dyDescent="0.35"/>
    <row r="704" ht="10" customHeight="1" x14ac:dyDescent="0.35"/>
    <row r="705" ht="10" customHeight="1" x14ac:dyDescent="0.35"/>
    <row r="706" ht="10" customHeight="1" x14ac:dyDescent="0.35"/>
    <row r="707" ht="10" customHeight="1" x14ac:dyDescent="0.35"/>
    <row r="708" ht="10" customHeight="1" x14ac:dyDescent="0.35"/>
    <row r="709" ht="10" customHeight="1" x14ac:dyDescent="0.35"/>
    <row r="710" ht="10" customHeight="1" x14ac:dyDescent="0.35"/>
    <row r="711" ht="10" customHeight="1" x14ac:dyDescent="0.35"/>
    <row r="712" ht="10" customHeight="1" x14ac:dyDescent="0.35"/>
    <row r="713" ht="10" customHeight="1" x14ac:dyDescent="0.35"/>
    <row r="714" ht="10" customHeight="1" x14ac:dyDescent="0.35"/>
    <row r="715" ht="10" customHeight="1" x14ac:dyDescent="0.35"/>
    <row r="716" ht="10" customHeight="1" x14ac:dyDescent="0.35"/>
    <row r="717" ht="10" customHeight="1" x14ac:dyDescent="0.35"/>
    <row r="718" ht="10" customHeight="1" x14ac:dyDescent="0.35"/>
    <row r="719" ht="10" customHeight="1" x14ac:dyDescent="0.35"/>
    <row r="720" ht="10" customHeight="1" x14ac:dyDescent="0.35"/>
    <row r="721" ht="10" customHeight="1" x14ac:dyDescent="0.35"/>
    <row r="722" ht="10" customHeight="1" x14ac:dyDescent="0.35"/>
    <row r="723" ht="10" customHeight="1" x14ac:dyDescent="0.35"/>
    <row r="724" ht="10" customHeight="1" x14ac:dyDescent="0.35"/>
    <row r="725" ht="10" customHeight="1" x14ac:dyDescent="0.35"/>
    <row r="726" ht="10" customHeight="1" x14ac:dyDescent="0.35"/>
    <row r="727" ht="10" customHeight="1" x14ac:dyDescent="0.35"/>
    <row r="728" ht="10" customHeight="1" x14ac:dyDescent="0.35"/>
    <row r="729" ht="10" customHeight="1" x14ac:dyDescent="0.35"/>
    <row r="730" ht="10" customHeight="1" x14ac:dyDescent="0.35"/>
    <row r="731" ht="10" customHeight="1" x14ac:dyDescent="0.35"/>
    <row r="732" ht="10" customHeight="1" x14ac:dyDescent="0.35"/>
    <row r="733" ht="10" customHeight="1" x14ac:dyDescent="0.35"/>
    <row r="734" ht="10" customHeight="1" x14ac:dyDescent="0.35"/>
    <row r="735" ht="10" customHeight="1" x14ac:dyDescent="0.35"/>
    <row r="736" ht="10" customHeight="1" x14ac:dyDescent="0.35"/>
    <row r="737" ht="10" customHeight="1" x14ac:dyDescent="0.35"/>
    <row r="738" ht="10" customHeight="1" x14ac:dyDescent="0.35"/>
    <row r="739" ht="10" customHeight="1" x14ac:dyDescent="0.35"/>
    <row r="740" ht="10" customHeight="1" x14ac:dyDescent="0.35"/>
    <row r="741" ht="10" customHeight="1" x14ac:dyDescent="0.35"/>
    <row r="742" ht="10" customHeight="1" x14ac:dyDescent="0.35"/>
    <row r="743" ht="10" customHeight="1" x14ac:dyDescent="0.35"/>
    <row r="744" ht="10" customHeight="1" x14ac:dyDescent="0.35"/>
    <row r="745" ht="10" customHeight="1" x14ac:dyDescent="0.35"/>
    <row r="746" ht="10" customHeight="1" x14ac:dyDescent="0.35"/>
    <row r="747" ht="10" customHeight="1" x14ac:dyDescent="0.35"/>
    <row r="748" ht="10" customHeight="1" x14ac:dyDescent="0.35"/>
    <row r="749" ht="10" customHeight="1" x14ac:dyDescent="0.35"/>
    <row r="750" ht="10" customHeight="1" x14ac:dyDescent="0.35"/>
    <row r="751" ht="10" customHeight="1" x14ac:dyDescent="0.35"/>
    <row r="752" ht="10" customHeight="1" x14ac:dyDescent="0.35"/>
    <row r="753" ht="10" customHeight="1" x14ac:dyDescent="0.35"/>
    <row r="754" ht="10" customHeight="1" x14ac:dyDescent="0.35"/>
    <row r="755" ht="10" customHeight="1" x14ac:dyDescent="0.35"/>
    <row r="756" ht="10" customHeight="1" x14ac:dyDescent="0.35"/>
    <row r="757" ht="10" customHeight="1" x14ac:dyDescent="0.35"/>
    <row r="758" ht="10" customHeight="1" x14ac:dyDescent="0.35"/>
    <row r="759" ht="10" customHeight="1" x14ac:dyDescent="0.35"/>
    <row r="760" ht="10" customHeight="1" x14ac:dyDescent="0.35"/>
    <row r="761" ht="10" customHeight="1" x14ac:dyDescent="0.35"/>
    <row r="762" ht="10" customHeight="1" x14ac:dyDescent="0.35"/>
    <row r="763" ht="10" customHeight="1" x14ac:dyDescent="0.35"/>
    <row r="764" ht="10" customHeight="1" x14ac:dyDescent="0.35"/>
    <row r="765" ht="10" customHeight="1" x14ac:dyDescent="0.35"/>
    <row r="766" ht="10" customHeight="1" x14ac:dyDescent="0.35"/>
    <row r="767" ht="10" customHeight="1" x14ac:dyDescent="0.35"/>
    <row r="768" ht="10" customHeight="1" x14ac:dyDescent="0.35"/>
    <row r="769" ht="10" customHeight="1" x14ac:dyDescent="0.35"/>
    <row r="770" ht="10" customHeight="1" x14ac:dyDescent="0.35"/>
    <row r="771" ht="10" customHeight="1" x14ac:dyDescent="0.35"/>
    <row r="772" ht="10" customHeight="1" x14ac:dyDescent="0.35"/>
    <row r="773" ht="10" customHeight="1" x14ac:dyDescent="0.35"/>
    <row r="774" ht="10" customHeight="1" x14ac:dyDescent="0.35"/>
    <row r="775" ht="10" customHeight="1" x14ac:dyDescent="0.35"/>
    <row r="776" ht="10" customHeight="1" x14ac:dyDescent="0.35"/>
    <row r="777" ht="10" customHeight="1" x14ac:dyDescent="0.35"/>
    <row r="778" ht="10" customHeight="1" x14ac:dyDescent="0.35"/>
    <row r="779" ht="10" customHeight="1" x14ac:dyDescent="0.35"/>
    <row r="780" ht="10" customHeight="1" x14ac:dyDescent="0.35"/>
    <row r="781" ht="10" customHeight="1" x14ac:dyDescent="0.35"/>
    <row r="782" ht="10" customHeight="1" x14ac:dyDescent="0.35"/>
    <row r="783" ht="10" customHeight="1" x14ac:dyDescent="0.35"/>
    <row r="784" ht="10" customHeight="1" x14ac:dyDescent="0.35"/>
    <row r="785" ht="10" customHeight="1" x14ac:dyDescent="0.35"/>
    <row r="786" ht="10" customHeight="1" x14ac:dyDescent="0.35"/>
    <row r="787" ht="10" customHeight="1" x14ac:dyDescent="0.35"/>
    <row r="788" ht="10" customHeight="1" x14ac:dyDescent="0.35"/>
    <row r="789" ht="10" customHeight="1" x14ac:dyDescent="0.35"/>
    <row r="790" ht="10" customHeight="1" x14ac:dyDescent="0.35"/>
    <row r="791" ht="10" customHeight="1" x14ac:dyDescent="0.35"/>
    <row r="792" ht="10" customHeight="1" x14ac:dyDescent="0.35"/>
    <row r="793" ht="10" customHeight="1" x14ac:dyDescent="0.35"/>
    <row r="794" ht="10" customHeight="1" x14ac:dyDescent="0.35"/>
    <row r="795" ht="10" customHeight="1" x14ac:dyDescent="0.35"/>
    <row r="796" ht="10" customHeight="1" x14ac:dyDescent="0.35"/>
    <row r="797" ht="10" customHeight="1" x14ac:dyDescent="0.35"/>
    <row r="798" ht="10" customHeight="1" x14ac:dyDescent="0.35"/>
    <row r="799" ht="10" customHeight="1" x14ac:dyDescent="0.35"/>
  </sheetData>
  <sheetProtection algorithmName="SHA-512" hashValue="FMaMBlqRpfxDtLnrCKIOd401ehSHem80diMw+CIzZXD9yCsZOMkPhq3JlhCitAX9Av9YR9ZLiq0/+4PkYjXpeQ==" saltValue="fTdQXHuOjqn3PDyX6I/yRA==" spinCount="100000" sheet="1" objects="1" scenarios="1"/>
  <mergeCells count="73">
    <mergeCell ref="D155:J155"/>
    <mergeCell ref="D156:J156"/>
    <mergeCell ref="D157:J157"/>
    <mergeCell ref="D140:J140"/>
    <mergeCell ref="D141:J141"/>
    <mergeCell ref="D142:J142"/>
    <mergeCell ref="D147:J147"/>
    <mergeCell ref="D149:F149"/>
    <mergeCell ref="D154:J154"/>
    <mergeCell ref="B153:J153"/>
    <mergeCell ref="D139:J139"/>
    <mergeCell ref="D110:J110"/>
    <mergeCell ref="D111:J111"/>
    <mergeCell ref="D112:J112"/>
    <mergeCell ref="D117:J117"/>
    <mergeCell ref="D119:F119"/>
    <mergeCell ref="D124:J124"/>
    <mergeCell ref="D125:J125"/>
    <mergeCell ref="D126:J126"/>
    <mergeCell ref="D127:J127"/>
    <mergeCell ref="D132:J132"/>
    <mergeCell ref="D134:F134"/>
    <mergeCell ref="B123:J123"/>
    <mergeCell ref="B138:J138"/>
    <mergeCell ref="D109:J109"/>
    <mergeCell ref="D80:J80"/>
    <mergeCell ref="D81:J81"/>
    <mergeCell ref="D82:J82"/>
    <mergeCell ref="D87:J87"/>
    <mergeCell ref="D89:F89"/>
    <mergeCell ref="D94:J94"/>
    <mergeCell ref="D95:J95"/>
    <mergeCell ref="D96:J96"/>
    <mergeCell ref="D97:J97"/>
    <mergeCell ref="D102:J102"/>
    <mergeCell ref="D104:F104"/>
    <mergeCell ref="B93:J93"/>
    <mergeCell ref="B108:J108"/>
    <mergeCell ref="D79:J79"/>
    <mergeCell ref="D50:J50"/>
    <mergeCell ref="D51:J51"/>
    <mergeCell ref="D52:J52"/>
    <mergeCell ref="D57:J57"/>
    <mergeCell ref="D59:F59"/>
    <mergeCell ref="D64:J64"/>
    <mergeCell ref="D65:J65"/>
    <mergeCell ref="D66:J66"/>
    <mergeCell ref="D67:J67"/>
    <mergeCell ref="D72:J72"/>
    <mergeCell ref="D74:F74"/>
    <mergeCell ref="B63:J63"/>
    <mergeCell ref="B78:J78"/>
    <mergeCell ref="D49:J49"/>
    <mergeCell ref="D20:J20"/>
    <mergeCell ref="D21:J21"/>
    <mergeCell ref="D22:J22"/>
    <mergeCell ref="D27:J27"/>
    <mergeCell ref="D29:F29"/>
    <mergeCell ref="D34:J34"/>
    <mergeCell ref="D35:J35"/>
    <mergeCell ref="D36:J36"/>
    <mergeCell ref="D37:J37"/>
    <mergeCell ref="D42:J42"/>
    <mergeCell ref="D44:F44"/>
    <mergeCell ref="B33:J33"/>
    <mergeCell ref="B48:J48"/>
    <mergeCell ref="D19:J19"/>
    <mergeCell ref="B2:J2"/>
    <mergeCell ref="B4:J4"/>
    <mergeCell ref="B7:H7"/>
    <mergeCell ref="D12:J12"/>
    <mergeCell ref="D14:F14"/>
    <mergeCell ref="B18:J18"/>
  </mergeCells>
  <dataValidations count="2">
    <dataValidation type="decimal" allowBlank="1" showInputMessage="1" showErrorMessage="1" error="Nur Werte von 0% bis 100% zugelassen!" sqref="H15:H16 H30:H31 H45:H46 H60:H61 H75:H76 H90:H91 H105:H106 H120:H121 H135:H136 H150:H151" xr:uid="{BDD44124-59FE-4797-90E3-B034844F5E4E}">
      <formula1>0</formula1>
      <formula2>1</formula2>
    </dataValidation>
    <dataValidation type="list" allowBlank="1" showInputMessage="1" showErrorMessage="1" sqref="B15:B16 B30:B31 B45:B46 B60:B61 B75:B76 B90:B91 B105:B106 B120:B121 B135:B136 B150:B151" xr:uid="{3F054498-34BD-4CBB-9C6A-15411124A566}">
      <formula1>Agile_Rollen</formula1>
    </dataValidation>
  </dataValidations>
  <printOptions horizontalCentered="1"/>
  <pageMargins left="0.39370078740157483" right="0.39370078740157483" top="1.5748031496062993" bottom="0.59055118110236227" header="0.39370078740157483" footer="0.31496062992125984"/>
  <pageSetup paperSize="9" scale="95" fitToHeight="0" orientation="portrait" r:id="rId1"/>
  <headerFooter>
    <oddHeader>&amp;L&amp;"Verdana,Standard"&amp;9&amp;G&amp;C&amp;"Verdana,Fett"&amp;12
IPMA Level D
Demande de recertification
Expérience en leadership agile&amp;R&amp;G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s zu betrachtenden Erfahrungszeitraums!" prompt="Es sind nur Datumseingaben bis zum Ende des Erfahrungszeitraums möglich, s. Tabellenblatt 'Pers'!" xr:uid="{BF5BB74B-D1DE-4F0D-A58B-C4B8D0E18714}">
          <x14:formula1>
            <xm:f>Pers!$D$17</xm:f>
          </x14:formula1>
          <x14:formula2>
            <xm:f>Pers!$D$18</xm:f>
          </x14:formula2>
          <xm:sqref>F15:F16 F30:F31 F45:F46 F60:F61 F75:F76 F90:F91 F105:F106 F120:F121 F135:F136 F150:F151</xm:sqref>
        </x14:dataValidation>
        <x14:dataValidation type="date" allowBlank="1" showInputMessage="1" showErrorMessage="1" error="Datum liegt ausserhalb des zu betrachtenden Erfahrungszeitraums!" prompt="Es sind nur Datumseingaben ab Beginn des Erfahrungszeitraums möglich, s. Tabellenblatt 'Pers'!" xr:uid="{17E8EA17-95A2-4C68-84FB-463B270315BD}">
          <x14:formula1>
            <xm:f>Pers!$D$17</xm:f>
          </x14:formula1>
          <x14:formula2>
            <xm:f>Pers!$D$18</xm:f>
          </x14:formula2>
          <xm:sqref>D15:D16 D30:D31 D45:D46 D60:D61 D75:D76 D90:D91 D105:D106 D120:D121 D135:D136 D150:D151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92CFF-FCF8-4F0C-9233-512AA23B02F8}">
  <sheetPr>
    <tabColor theme="9" tint="0.39997558519241921"/>
    <pageSetUpPr fitToPage="1"/>
  </sheetPr>
  <dimension ref="A1:M232"/>
  <sheetViews>
    <sheetView showGridLines="0" zoomScaleNormal="100" workbookViewId="0">
      <pane ySplit="7" topLeftCell="A8" activePane="bottomLeft" state="frozen"/>
      <selection pane="bottomLeft"/>
    </sheetView>
  </sheetViews>
  <sheetFormatPr baseColWidth="10" defaultColWidth="11.453125" defaultRowHeight="18" customHeight="1" x14ac:dyDescent="0.35"/>
  <cols>
    <col min="1" max="1" width="1.7265625" style="9" customWidth="1"/>
    <col min="2" max="2" width="10.7265625" style="182" customWidth="1"/>
    <col min="3" max="3" width="1.7265625" style="9" customWidth="1"/>
    <col min="4" max="4" width="110.7265625" style="183" customWidth="1"/>
    <col min="5" max="5" width="1.7265625" style="9" customWidth="1"/>
    <col min="6" max="6" width="8.7265625" style="164" customWidth="1"/>
    <col min="7" max="8" width="1.7265625" style="9" customWidth="1"/>
    <col min="9" max="9" width="8.7265625" style="109" hidden="1" customWidth="1"/>
    <col min="10" max="10" width="11.453125" style="12" customWidth="1"/>
    <col min="11" max="13" width="11.453125" style="164"/>
    <col min="14" max="16384" width="11.453125" style="9"/>
  </cols>
  <sheetData>
    <row r="1" spans="1:13" ht="10" customHeight="1" x14ac:dyDescent="0.35">
      <c r="A1" s="16"/>
      <c r="B1" s="83"/>
      <c r="C1" s="17"/>
      <c r="D1" s="168"/>
      <c r="E1" s="17"/>
      <c r="F1" s="29"/>
      <c r="G1" s="30"/>
    </row>
    <row r="2" spans="1:13" ht="18" customHeight="1" x14ac:dyDescent="0.35">
      <c r="A2" s="19"/>
      <c r="B2" s="166" t="s">
        <v>577</v>
      </c>
      <c r="C2" s="21"/>
      <c r="D2" s="169"/>
      <c r="E2" s="21"/>
      <c r="F2" s="31"/>
      <c r="G2" s="32"/>
    </row>
    <row r="3" spans="1:13" ht="10" customHeight="1" x14ac:dyDescent="0.35">
      <c r="A3" s="19"/>
      <c r="B3" s="225"/>
      <c r="C3" s="21"/>
      <c r="D3" s="169"/>
      <c r="E3" s="21"/>
      <c r="F3" s="31"/>
      <c r="G3" s="32"/>
      <c r="K3" s="224"/>
      <c r="L3" s="224"/>
      <c r="M3" s="224"/>
    </row>
    <row r="4" spans="1:13" ht="28" customHeight="1" x14ac:dyDescent="0.35">
      <c r="A4" s="19"/>
      <c r="B4" s="353" t="s">
        <v>580</v>
      </c>
      <c r="C4" s="353"/>
      <c r="D4" s="353"/>
      <c r="E4" s="353"/>
      <c r="F4" s="353"/>
      <c r="G4" s="32"/>
      <c r="K4" s="224"/>
      <c r="L4" s="224"/>
      <c r="M4" s="224"/>
    </row>
    <row r="5" spans="1:13" ht="10" customHeight="1" x14ac:dyDescent="0.35">
      <c r="A5" s="19"/>
      <c r="B5" s="166"/>
      <c r="C5" s="21"/>
      <c r="D5" s="169"/>
      <c r="E5" s="21"/>
      <c r="F5" s="31"/>
      <c r="G5" s="32"/>
    </row>
    <row r="6" spans="1:13" ht="30" customHeight="1" x14ac:dyDescent="0.35">
      <c r="A6" s="19"/>
      <c r="B6" s="170" t="s">
        <v>578</v>
      </c>
      <c r="C6" s="21"/>
      <c r="D6" s="352" t="s">
        <v>579</v>
      </c>
      <c r="E6" s="352"/>
      <c r="F6" s="352"/>
      <c r="G6" s="32"/>
    </row>
    <row r="7" spans="1:13" ht="10" customHeight="1" x14ac:dyDescent="0.35">
      <c r="A7" s="19"/>
      <c r="B7" s="165"/>
      <c r="C7" s="21"/>
      <c r="D7" s="169"/>
      <c r="E7" s="21"/>
      <c r="F7" s="31"/>
      <c r="G7" s="32"/>
    </row>
    <row r="8" spans="1:13" ht="28" customHeight="1" x14ac:dyDescent="0.35">
      <c r="A8" s="19"/>
      <c r="B8" s="163" t="s">
        <v>32</v>
      </c>
      <c r="C8" s="167"/>
      <c r="D8" s="244" t="s">
        <v>581</v>
      </c>
      <c r="E8" s="21"/>
      <c r="F8" s="171"/>
      <c r="G8" s="32"/>
    </row>
    <row r="9" spans="1:13" ht="28" customHeight="1" x14ac:dyDescent="0.35">
      <c r="A9" s="19"/>
      <c r="B9" s="172" t="s">
        <v>33</v>
      </c>
      <c r="C9" s="166"/>
      <c r="D9" s="237" t="s">
        <v>582</v>
      </c>
      <c r="E9" s="21"/>
      <c r="F9" s="173" t="str">
        <f>IFERROR(ROUND(AVERAGE(F11:F15),0),"")</f>
        <v/>
      </c>
      <c r="G9" s="32"/>
      <c r="I9" s="174" t="str">
        <f>F9</f>
        <v/>
      </c>
    </row>
    <row r="10" spans="1:13" ht="10" customHeight="1" x14ac:dyDescent="0.35">
      <c r="A10" s="19"/>
      <c r="B10" s="172"/>
      <c r="C10" s="166"/>
      <c r="D10" s="239"/>
      <c r="E10" s="21"/>
      <c r="F10" s="175"/>
      <c r="G10" s="32"/>
    </row>
    <row r="11" spans="1:13" ht="28" customHeight="1" x14ac:dyDescent="0.35">
      <c r="A11" s="19"/>
      <c r="B11" s="162" t="s">
        <v>34</v>
      </c>
      <c r="C11" s="21"/>
      <c r="D11" s="251" t="s">
        <v>583</v>
      </c>
      <c r="E11" s="21"/>
      <c r="F11" s="173"/>
      <c r="G11" s="32"/>
      <c r="H11" s="176"/>
    </row>
    <row r="12" spans="1:13" ht="28" customHeight="1" x14ac:dyDescent="0.35">
      <c r="A12" s="19"/>
      <c r="B12" s="162" t="s">
        <v>35</v>
      </c>
      <c r="C12" s="21"/>
      <c r="D12" s="251" t="s">
        <v>584</v>
      </c>
      <c r="E12" s="21"/>
      <c r="F12" s="173"/>
      <c r="G12" s="32"/>
    </row>
    <row r="13" spans="1:13" ht="28" customHeight="1" x14ac:dyDescent="0.35">
      <c r="A13" s="19"/>
      <c r="B13" s="162" t="s">
        <v>36</v>
      </c>
      <c r="C13" s="21"/>
      <c r="D13" s="251" t="s">
        <v>585</v>
      </c>
      <c r="E13" s="21"/>
      <c r="F13" s="173"/>
      <c r="G13" s="32"/>
    </row>
    <row r="14" spans="1:13" ht="28" customHeight="1" x14ac:dyDescent="0.35">
      <c r="A14" s="19"/>
      <c r="B14" s="162" t="s">
        <v>37</v>
      </c>
      <c r="C14" s="21"/>
      <c r="D14" s="251" t="s">
        <v>586</v>
      </c>
      <c r="E14" s="21"/>
      <c r="F14" s="173"/>
      <c r="G14" s="32"/>
    </row>
    <row r="15" spans="1:13" ht="28" customHeight="1" x14ac:dyDescent="0.35">
      <c r="A15" s="19"/>
      <c r="B15" s="162" t="s">
        <v>38</v>
      </c>
      <c r="C15" s="21"/>
      <c r="D15" s="251" t="s">
        <v>587</v>
      </c>
      <c r="E15" s="21"/>
      <c r="F15" s="173"/>
      <c r="G15" s="32"/>
    </row>
    <row r="16" spans="1:13" ht="10" customHeight="1" x14ac:dyDescent="0.35">
      <c r="A16" s="19"/>
      <c r="B16" s="165"/>
      <c r="C16" s="21"/>
      <c r="D16" s="239"/>
      <c r="E16" s="21"/>
      <c r="F16" s="175"/>
      <c r="G16" s="32"/>
    </row>
    <row r="17" spans="1:9" ht="28" customHeight="1" x14ac:dyDescent="0.35">
      <c r="A17" s="19"/>
      <c r="B17" s="172" t="s">
        <v>39</v>
      </c>
      <c r="C17" s="166"/>
      <c r="D17" s="237" t="s">
        <v>588</v>
      </c>
      <c r="E17" s="21"/>
      <c r="F17" s="173" t="str">
        <f>IFERROR(ROUND(AVERAGE(F19:F25),0),"")</f>
        <v/>
      </c>
      <c r="G17" s="32"/>
      <c r="I17" s="174" t="str">
        <f>F17</f>
        <v/>
      </c>
    </row>
    <row r="18" spans="1:9" ht="10" customHeight="1" x14ac:dyDescent="0.35">
      <c r="A18" s="19"/>
      <c r="B18" s="172"/>
      <c r="C18" s="166"/>
      <c r="D18" s="239"/>
      <c r="E18" s="21"/>
      <c r="F18" s="175"/>
      <c r="G18" s="32"/>
    </row>
    <row r="19" spans="1:9" ht="28" customHeight="1" x14ac:dyDescent="0.35">
      <c r="A19" s="19"/>
      <c r="B19" s="162" t="s">
        <v>40</v>
      </c>
      <c r="C19" s="21"/>
      <c r="D19" s="251" t="s">
        <v>589</v>
      </c>
      <c r="E19" s="21"/>
      <c r="F19" s="173"/>
      <c r="G19" s="32"/>
    </row>
    <row r="20" spans="1:9" ht="28" customHeight="1" x14ac:dyDescent="0.35">
      <c r="A20" s="19"/>
      <c r="B20" s="162" t="s">
        <v>41</v>
      </c>
      <c r="C20" s="21"/>
      <c r="D20" s="251" t="s">
        <v>590</v>
      </c>
      <c r="E20" s="21"/>
      <c r="F20" s="173"/>
      <c r="G20" s="32"/>
    </row>
    <row r="21" spans="1:9" ht="28" customHeight="1" x14ac:dyDescent="0.35">
      <c r="A21" s="19"/>
      <c r="B21" s="162" t="s">
        <v>42</v>
      </c>
      <c r="C21" s="21"/>
      <c r="D21" s="251" t="s">
        <v>591</v>
      </c>
      <c r="E21" s="21"/>
      <c r="F21" s="173"/>
      <c r="G21" s="32"/>
    </row>
    <row r="22" spans="1:9" ht="28" customHeight="1" x14ac:dyDescent="0.35">
      <c r="A22" s="19"/>
      <c r="B22" s="162" t="s">
        <v>43</v>
      </c>
      <c r="C22" s="21"/>
      <c r="D22" s="251" t="s">
        <v>592</v>
      </c>
      <c r="E22" s="21"/>
      <c r="F22" s="173"/>
      <c r="G22" s="32"/>
    </row>
    <row r="23" spans="1:9" ht="28" customHeight="1" x14ac:dyDescent="0.35">
      <c r="A23" s="19"/>
      <c r="B23" s="162" t="s">
        <v>44</v>
      </c>
      <c r="C23" s="21"/>
      <c r="D23" s="251" t="s">
        <v>593</v>
      </c>
      <c r="E23" s="21"/>
      <c r="F23" s="173"/>
      <c r="G23" s="32"/>
    </row>
    <row r="24" spans="1:9" ht="28" customHeight="1" x14ac:dyDescent="0.35">
      <c r="A24" s="19"/>
      <c r="B24" s="162" t="s">
        <v>45</v>
      </c>
      <c r="C24" s="21"/>
      <c r="D24" s="251" t="s">
        <v>594</v>
      </c>
      <c r="E24" s="21"/>
      <c r="F24" s="173"/>
      <c r="G24" s="32"/>
    </row>
    <row r="25" spans="1:9" ht="28" customHeight="1" x14ac:dyDescent="0.35">
      <c r="A25" s="19"/>
      <c r="B25" s="162" t="s">
        <v>46</v>
      </c>
      <c r="C25" s="21"/>
      <c r="D25" s="251" t="s">
        <v>595</v>
      </c>
      <c r="E25" s="21"/>
      <c r="F25" s="173"/>
      <c r="G25" s="32"/>
    </row>
    <row r="26" spans="1:9" ht="10" customHeight="1" x14ac:dyDescent="0.35">
      <c r="A26" s="19"/>
      <c r="B26" s="165"/>
      <c r="C26" s="21"/>
      <c r="D26" s="239"/>
      <c r="E26" s="21"/>
      <c r="F26" s="175"/>
      <c r="G26" s="32"/>
    </row>
    <row r="27" spans="1:9" ht="28" customHeight="1" x14ac:dyDescent="0.35">
      <c r="A27" s="19"/>
      <c r="B27" s="172" t="s">
        <v>47</v>
      </c>
      <c r="C27" s="166"/>
      <c r="D27" s="237" t="s">
        <v>596</v>
      </c>
      <c r="E27" s="21"/>
      <c r="F27" s="173" t="str">
        <f>IFERROR(ROUND(AVERAGE(F29:F34),0),"")</f>
        <v/>
      </c>
      <c r="G27" s="32"/>
      <c r="I27" s="174" t="str">
        <f>F27</f>
        <v/>
      </c>
    </row>
    <row r="28" spans="1:9" ht="10" customHeight="1" x14ac:dyDescent="0.35">
      <c r="A28" s="19"/>
      <c r="B28" s="172"/>
      <c r="C28" s="166"/>
      <c r="D28" s="239"/>
      <c r="E28" s="21"/>
      <c r="F28" s="175"/>
      <c r="G28" s="32"/>
    </row>
    <row r="29" spans="1:9" ht="28" customHeight="1" x14ac:dyDescent="0.35">
      <c r="A29" s="19"/>
      <c r="B29" s="162" t="s">
        <v>48</v>
      </c>
      <c r="C29" s="21"/>
      <c r="D29" s="251" t="s">
        <v>597</v>
      </c>
      <c r="E29" s="21"/>
      <c r="F29" s="173"/>
      <c r="G29" s="32"/>
    </row>
    <row r="30" spans="1:9" ht="28" customHeight="1" x14ac:dyDescent="0.35">
      <c r="A30" s="19"/>
      <c r="B30" s="162" t="s">
        <v>49</v>
      </c>
      <c r="C30" s="21"/>
      <c r="D30" s="251" t="s">
        <v>598</v>
      </c>
      <c r="E30" s="21"/>
      <c r="F30" s="173"/>
      <c r="G30" s="32"/>
    </row>
    <row r="31" spans="1:9" ht="28" customHeight="1" x14ac:dyDescent="0.35">
      <c r="A31" s="19"/>
      <c r="B31" s="162" t="s">
        <v>50</v>
      </c>
      <c r="C31" s="21"/>
      <c r="D31" s="251" t="s">
        <v>599</v>
      </c>
      <c r="E31" s="21"/>
      <c r="F31" s="173"/>
      <c r="G31" s="32"/>
    </row>
    <row r="32" spans="1:9" ht="28" customHeight="1" x14ac:dyDescent="0.35">
      <c r="A32" s="19"/>
      <c r="B32" s="162" t="s">
        <v>51</v>
      </c>
      <c r="C32" s="21"/>
      <c r="D32" s="251" t="s">
        <v>600</v>
      </c>
      <c r="E32" s="21"/>
      <c r="F32" s="173"/>
      <c r="G32" s="32"/>
    </row>
    <row r="33" spans="1:9" ht="28" customHeight="1" x14ac:dyDescent="0.35">
      <c r="A33" s="19"/>
      <c r="B33" s="162" t="s">
        <v>52</v>
      </c>
      <c r="C33" s="21"/>
      <c r="D33" s="251" t="s">
        <v>601</v>
      </c>
      <c r="E33" s="21"/>
      <c r="F33" s="173"/>
      <c r="G33" s="32"/>
    </row>
    <row r="34" spans="1:9" ht="28" customHeight="1" x14ac:dyDescent="0.35">
      <c r="A34" s="19"/>
      <c r="B34" s="162" t="s">
        <v>53</v>
      </c>
      <c r="C34" s="21"/>
      <c r="D34" s="251" t="s">
        <v>602</v>
      </c>
      <c r="E34" s="21"/>
      <c r="F34" s="173"/>
      <c r="G34" s="32"/>
    </row>
    <row r="35" spans="1:9" ht="10" customHeight="1" x14ac:dyDescent="0.35">
      <c r="A35" s="19"/>
      <c r="B35" s="165"/>
      <c r="C35" s="21"/>
      <c r="D35" s="169"/>
      <c r="E35" s="21"/>
      <c r="F35" s="175"/>
      <c r="G35" s="32"/>
    </row>
    <row r="36" spans="1:9" ht="28" customHeight="1" x14ac:dyDescent="0.35">
      <c r="A36" s="19"/>
      <c r="B36" s="172" t="s">
        <v>54</v>
      </c>
      <c r="C36" s="166"/>
      <c r="D36" s="237" t="s">
        <v>603</v>
      </c>
      <c r="E36" s="21"/>
      <c r="F36" s="173" t="str">
        <f>IFERROR(ROUND(AVERAGE(F38:F40),0),"")</f>
        <v/>
      </c>
      <c r="G36" s="32"/>
      <c r="I36" s="174" t="str">
        <f>F36</f>
        <v/>
      </c>
    </row>
    <row r="37" spans="1:9" ht="10" customHeight="1" x14ac:dyDescent="0.35">
      <c r="A37" s="19"/>
      <c r="B37" s="172"/>
      <c r="C37" s="166"/>
      <c r="D37" s="239"/>
      <c r="E37" s="21"/>
      <c r="F37" s="175"/>
      <c r="G37" s="32"/>
    </row>
    <row r="38" spans="1:9" ht="28" customHeight="1" x14ac:dyDescent="0.35">
      <c r="A38" s="19"/>
      <c r="B38" s="162" t="s">
        <v>55</v>
      </c>
      <c r="C38" s="21"/>
      <c r="D38" s="251" t="s">
        <v>604</v>
      </c>
      <c r="E38" s="21"/>
      <c r="F38" s="173"/>
      <c r="G38" s="32"/>
    </row>
    <row r="39" spans="1:9" ht="28" customHeight="1" x14ac:dyDescent="0.35">
      <c r="A39" s="19"/>
      <c r="B39" s="162" t="s">
        <v>56</v>
      </c>
      <c r="C39" s="21"/>
      <c r="D39" s="251" t="s">
        <v>605</v>
      </c>
      <c r="E39" s="21"/>
      <c r="F39" s="173"/>
      <c r="G39" s="32"/>
    </row>
    <row r="40" spans="1:9" ht="28" customHeight="1" x14ac:dyDescent="0.35">
      <c r="A40" s="19"/>
      <c r="B40" s="162" t="s">
        <v>57</v>
      </c>
      <c r="C40" s="21"/>
      <c r="D40" s="251" t="s">
        <v>606</v>
      </c>
      <c r="E40" s="21"/>
      <c r="F40" s="173"/>
      <c r="G40" s="32"/>
    </row>
    <row r="41" spans="1:9" ht="10" customHeight="1" x14ac:dyDescent="0.35">
      <c r="A41" s="19"/>
      <c r="B41" s="165"/>
      <c r="C41" s="21"/>
      <c r="D41" s="239"/>
      <c r="E41" s="21"/>
      <c r="F41" s="175"/>
      <c r="G41" s="32"/>
    </row>
    <row r="42" spans="1:9" ht="28" customHeight="1" x14ac:dyDescent="0.35">
      <c r="A42" s="19"/>
      <c r="B42" s="172" t="s">
        <v>58</v>
      </c>
      <c r="C42" s="166"/>
      <c r="D42" s="237" t="s">
        <v>607</v>
      </c>
      <c r="E42" s="21"/>
      <c r="F42" s="173" t="str">
        <f>IFERROR(ROUND(AVERAGE(F44:F46),0),"")</f>
        <v/>
      </c>
      <c r="G42" s="32"/>
      <c r="I42" s="174" t="str">
        <f>F42</f>
        <v/>
      </c>
    </row>
    <row r="43" spans="1:9" ht="10" customHeight="1" x14ac:dyDescent="0.35">
      <c r="A43" s="19"/>
      <c r="B43" s="172"/>
      <c r="C43" s="166"/>
      <c r="D43" s="239"/>
      <c r="E43" s="21"/>
      <c r="F43" s="175"/>
      <c r="G43" s="32"/>
    </row>
    <row r="44" spans="1:9" ht="28" customHeight="1" x14ac:dyDescent="0.35">
      <c r="A44" s="19"/>
      <c r="B44" s="162" t="s">
        <v>59</v>
      </c>
      <c r="C44" s="21"/>
      <c r="D44" s="251" t="s">
        <v>608</v>
      </c>
      <c r="E44" s="21"/>
      <c r="F44" s="173"/>
      <c r="G44" s="32"/>
    </row>
    <row r="45" spans="1:9" ht="28" customHeight="1" x14ac:dyDescent="0.35">
      <c r="A45" s="19"/>
      <c r="B45" s="162" t="s">
        <v>60</v>
      </c>
      <c r="C45" s="21"/>
      <c r="D45" s="251" t="s">
        <v>609</v>
      </c>
      <c r="E45" s="21"/>
      <c r="F45" s="173"/>
      <c r="G45" s="32"/>
    </row>
    <row r="46" spans="1:9" ht="28" customHeight="1" x14ac:dyDescent="0.35">
      <c r="A46" s="19"/>
      <c r="B46" s="162" t="s">
        <v>61</v>
      </c>
      <c r="C46" s="21"/>
      <c r="D46" s="251" t="s">
        <v>610</v>
      </c>
      <c r="E46" s="21"/>
      <c r="F46" s="173"/>
      <c r="G46" s="32"/>
    </row>
    <row r="47" spans="1:9" ht="10" customHeight="1" x14ac:dyDescent="0.35">
      <c r="A47" s="19"/>
      <c r="B47" s="165"/>
      <c r="C47" s="21"/>
      <c r="D47" s="239"/>
      <c r="E47" s="21"/>
      <c r="F47" s="31"/>
      <c r="G47" s="32"/>
    </row>
    <row r="48" spans="1:9" ht="18" customHeight="1" x14ac:dyDescent="0.35">
      <c r="A48" s="19"/>
      <c r="B48" s="163" t="s">
        <v>62</v>
      </c>
      <c r="C48" s="167"/>
      <c r="D48" s="244" t="s">
        <v>611</v>
      </c>
      <c r="E48" s="21"/>
      <c r="F48" s="31"/>
      <c r="G48" s="32"/>
    </row>
    <row r="49" spans="1:9" ht="28" customHeight="1" x14ac:dyDescent="0.35">
      <c r="A49" s="19"/>
      <c r="B49" s="172" t="s">
        <v>63</v>
      </c>
      <c r="C49" s="166"/>
      <c r="D49" s="237" t="s">
        <v>612</v>
      </c>
      <c r="E49" s="21"/>
      <c r="F49" s="173" t="str">
        <f>IFERROR(ROUND(AVERAGE(F51:F55),0),"")</f>
        <v/>
      </c>
      <c r="G49" s="32"/>
      <c r="I49" s="174" t="str">
        <f>F49</f>
        <v/>
      </c>
    </row>
    <row r="50" spans="1:9" ht="10" customHeight="1" x14ac:dyDescent="0.35">
      <c r="A50" s="19"/>
      <c r="B50" s="172"/>
      <c r="C50" s="166"/>
      <c r="D50" s="239"/>
      <c r="E50" s="21"/>
      <c r="F50" s="175"/>
      <c r="G50" s="32"/>
    </row>
    <row r="51" spans="1:9" ht="28" customHeight="1" x14ac:dyDescent="0.35">
      <c r="A51" s="19"/>
      <c r="B51" s="162" t="s">
        <v>64</v>
      </c>
      <c r="C51" s="21"/>
      <c r="D51" s="251" t="s">
        <v>613</v>
      </c>
      <c r="E51" s="21"/>
      <c r="F51" s="173"/>
      <c r="G51" s="32"/>
    </row>
    <row r="52" spans="1:9" ht="28" customHeight="1" x14ac:dyDescent="0.35">
      <c r="A52" s="19"/>
      <c r="B52" s="162" t="s">
        <v>65</v>
      </c>
      <c r="C52" s="21"/>
      <c r="D52" s="251" t="s">
        <v>614</v>
      </c>
      <c r="E52" s="21"/>
      <c r="F52" s="173"/>
      <c r="G52" s="32"/>
    </row>
    <row r="53" spans="1:9" ht="28" customHeight="1" x14ac:dyDescent="0.35">
      <c r="A53" s="19"/>
      <c r="B53" s="162" t="s">
        <v>66</v>
      </c>
      <c r="C53" s="21"/>
      <c r="D53" s="251" t="s">
        <v>615</v>
      </c>
      <c r="E53" s="21"/>
      <c r="F53" s="173"/>
      <c r="G53" s="32"/>
    </row>
    <row r="54" spans="1:9" ht="28" customHeight="1" x14ac:dyDescent="0.35">
      <c r="A54" s="19"/>
      <c r="B54" s="162" t="s">
        <v>67</v>
      </c>
      <c r="C54" s="21"/>
      <c r="D54" s="251" t="s">
        <v>616</v>
      </c>
      <c r="E54" s="21"/>
      <c r="F54" s="173"/>
      <c r="G54" s="32"/>
    </row>
    <row r="55" spans="1:9" ht="28" customHeight="1" x14ac:dyDescent="0.35">
      <c r="A55" s="19"/>
      <c r="B55" s="162" t="s">
        <v>68</v>
      </c>
      <c r="C55" s="21"/>
      <c r="D55" s="251" t="s">
        <v>617</v>
      </c>
      <c r="E55" s="21"/>
      <c r="F55" s="173"/>
      <c r="G55" s="32"/>
    </row>
    <row r="56" spans="1:9" ht="10" customHeight="1" x14ac:dyDescent="0.35">
      <c r="A56" s="19"/>
      <c r="B56" s="165"/>
      <c r="C56" s="21"/>
      <c r="D56" s="239"/>
      <c r="E56" s="21"/>
      <c r="F56" s="175"/>
      <c r="G56" s="32"/>
    </row>
    <row r="57" spans="1:9" ht="28" customHeight="1" x14ac:dyDescent="0.35">
      <c r="A57" s="19"/>
      <c r="B57" s="172" t="s">
        <v>69</v>
      </c>
      <c r="C57" s="166"/>
      <c r="D57" s="237" t="s">
        <v>618</v>
      </c>
      <c r="E57" s="21"/>
      <c r="F57" s="173" t="str">
        <f>IFERROR(ROUND(AVERAGE(F59:F63),0),"")</f>
        <v/>
      </c>
      <c r="G57" s="32"/>
      <c r="I57" s="174" t="str">
        <f>F57</f>
        <v/>
      </c>
    </row>
    <row r="58" spans="1:9" ht="10" customHeight="1" x14ac:dyDescent="0.35">
      <c r="A58" s="19"/>
      <c r="B58" s="172"/>
      <c r="C58" s="166"/>
      <c r="D58" s="239"/>
      <c r="E58" s="21"/>
      <c r="F58" s="175"/>
      <c r="G58" s="32"/>
    </row>
    <row r="59" spans="1:9" ht="28" customHeight="1" x14ac:dyDescent="0.35">
      <c r="A59" s="19"/>
      <c r="B59" s="162" t="s">
        <v>70</v>
      </c>
      <c r="C59" s="21"/>
      <c r="D59" s="251" t="s">
        <v>619</v>
      </c>
      <c r="E59" s="21"/>
      <c r="F59" s="173"/>
      <c r="G59" s="32"/>
    </row>
    <row r="60" spans="1:9" ht="28" customHeight="1" x14ac:dyDescent="0.35">
      <c r="A60" s="19"/>
      <c r="B60" s="162" t="s">
        <v>71</v>
      </c>
      <c r="C60" s="21"/>
      <c r="D60" s="251" t="s">
        <v>620</v>
      </c>
      <c r="E60" s="21"/>
      <c r="F60" s="173"/>
      <c r="G60" s="32"/>
    </row>
    <row r="61" spans="1:9" ht="28" customHeight="1" x14ac:dyDescent="0.35">
      <c r="A61" s="19"/>
      <c r="B61" s="162" t="s">
        <v>72</v>
      </c>
      <c r="C61" s="21"/>
      <c r="D61" s="251" t="s">
        <v>621</v>
      </c>
      <c r="E61" s="21"/>
      <c r="F61" s="173"/>
      <c r="G61" s="32"/>
    </row>
    <row r="62" spans="1:9" ht="28" customHeight="1" x14ac:dyDescent="0.35">
      <c r="A62" s="19"/>
      <c r="B62" s="162" t="s">
        <v>73</v>
      </c>
      <c r="C62" s="21"/>
      <c r="D62" s="251" t="s">
        <v>622</v>
      </c>
      <c r="E62" s="21"/>
      <c r="F62" s="173"/>
      <c r="G62" s="32"/>
    </row>
    <row r="63" spans="1:9" ht="28" customHeight="1" x14ac:dyDescent="0.35">
      <c r="A63" s="19"/>
      <c r="B63" s="162" t="s">
        <v>74</v>
      </c>
      <c r="C63" s="21"/>
      <c r="D63" s="251" t="s">
        <v>623</v>
      </c>
      <c r="E63" s="21"/>
      <c r="F63" s="173"/>
      <c r="G63" s="32"/>
    </row>
    <row r="64" spans="1:9" ht="10" customHeight="1" x14ac:dyDescent="0.35">
      <c r="A64" s="19"/>
      <c r="B64" s="165"/>
      <c r="C64" s="21"/>
      <c r="D64" s="239"/>
      <c r="E64" s="21"/>
      <c r="F64" s="175"/>
      <c r="G64" s="32"/>
    </row>
    <row r="65" spans="1:9" ht="28" customHeight="1" x14ac:dyDescent="0.35">
      <c r="A65" s="19"/>
      <c r="B65" s="172" t="s">
        <v>75</v>
      </c>
      <c r="C65" s="166"/>
      <c r="D65" s="237" t="s">
        <v>624</v>
      </c>
      <c r="E65" s="21"/>
      <c r="F65" s="173" t="str">
        <f>IFERROR(ROUND(AVERAGE(F67:F71),0),"")</f>
        <v/>
      </c>
      <c r="G65" s="32"/>
      <c r="I65" s="174" t="str">
        <f>F65</f>
        <v/>
      </c>
    </row>
    <row r="66" spans="1:9" ht="10" customHeight="1" x14ac:dyDescent="0.35">
      <c r="A66" s="19"/>
      <c r="B66" s="172"/>
      <c r="C66" s="166"/>
      <c r="D66" s="239"/>
      <c r="E66" s="21"/>
      <c r="F66" s="175"/>
      <c r="G66" s="32"/>
    </row>
    <row r="67" spans="1:9" ht="28" customHeight="1" x14ac:dyDescent="0.35">
      <c r="A67" s="19"/>
      <c r="B67" s="162" t="s">
        <v>76</v>
      </c>
      <c r="C67" s="21"/>
      <c r="D67" s="251" t="s">
        <v>625</v>
      </c>
      <c r="E67" s="21"/>
      <c r="F67" s="173"/>
      <c r="G67" s="32"/>
    </row>
    <row r="68" spans="1:9" ht="28" customHeight="1" x14ac:dyDescent="0.35">
      <c r="A68" s="19"/>
      <c r="B68" s="162" t="s">
        <v>77</v>
      </c>
      <c r="C68" s="21"/>
      <c r="D68" s="251" t="s">
        <v>626</v>
      </c>
      <c r="E68" s="21"/>
      <c r="F68" s="173"/>
      <c r="G68" s="32"/>
    </row>
    <row r="69" spans="1:9" ht="28" customHeight="1" x14ac:dyDescent="0.35">
      <c r="A69" s="19"/>
      <c r="B69" s="162" t="s">
        <v>78</v>
      </c>
      <c r="C69" s="21"/>
      <c r="D69" s="251" t="s">
        <v>627</v>
      </c>
      <c r="E69" s="21"/>
      <c r="F69" s="173"/>
      <c r="G69" s="32"/>
    </row>
    <row r="70" spans="1:9" ht="28" customHeight="1" x14ac:dyDescent="0.35">
      <c r="A70" s="19"/>
      <c r="B70" s="162" t="s">
        <v>79</v>
      </c>
      <c r="C70" s="21"/>
      <c r="D70" s="251" t="s">
        <v>628</v>
      </c>
      <c r="E70" s="21"/>
      <c r="F70" s="173"/>
      <c r="G70" s="32"/>
    </row>
    <row r="71" spans="1:9" ht="28" customHeight="1" x14ac:dyDescent="0.35">
      <c r="A71" s="19"/>
      <c r="B71" s="162" t="s">
        <v>80</v>
      </c>
      <c r="C71" s="21"/>
      <c r="D71" s="251" t="s">
        <v>629</v>
      </c>
      <c r="E71" s="21"/>
      <c r="F71" s="173"/>
      <c r="G71" s="32"/>
    </row>
    <row r="72" spans="1:9" ht="10" customHeight="1" x14ac:dyDescent="0.35">
      <c r="A72" s="19"/>
      <c r="B72" s="165"/>
      <c r="C72" s="21"/>
      <c r="D72" s="239"/>
      <c r="E72" s="21"/>
      <c r="F72" s="175"/>
      <c r="G72" s="32"/>
    </row>
    <row r="73" spans="1:9" ht="28" customHeight="1" x14ac:dyDescent="0.35">
      <c r="A73" s="19"/>
      <c r="B73" s="172" t="s">
        <v>81</v>
      </c>
      <c r="C73" s="166"/>
      <c r="D73" s="237" t="s">
        <v>630</v>
      </c>
      <c r="E73" s="21"/>
      <c r="F73" s="173" t="str">
        <f>IFERROR(ROUND(AVERAGE(F75:F79),0),"")</f>
        <v/>
      </c>
      <c r="G73" s="32"/>
      <c r="I73" s="174" t="str">
        <f>F73</f>
        <v/>
      </c>
    </row>
    <row r="74" spans="1:9" ht="10" customHeight="1" x14ac:dyDescent="0.35">
      <c r="A74" s="19"/>
      <c r="B74" s="172"/>
      <c r="C74" s="166"/>
      <c r="D74" s="239"/>
      <c r="E74" s="21"/>
      <c r="F74" s="175"/>
      <c r="G74" s="32"/>
    </row>
    <row r="75" spans="1:9" ht="28" customHeight="1" x14ac:dyDescent="0.35">
      <c r="A75" s="19"/>
      <c r="B75" s="162" t="s">
        <v>82</v>
      </c>
      <c r="C75" s="21"/>
      <c r="D75" s="251" t="s">
        <v>631</v>
      </c>
      <c r="E75" s="21"/>
      <c r="F75" s="173"/>
      <c r="G75" s="32"/>
    </row>
    <row r="76" spans="1:9" ht="28" customHeight="1" x14ac:dyDescent="0.35">
      <c r="A76" s="19"/>
      <c r="B76" s="162" t="s">
        <v>83</v>
      </c>
      <c r="C76" s="21"/>
      <c r="D76" s="251" t="s">
        <v>632</v>
      </c>
      <c r="E76" s="21"/>
      <c r="F76" s="173"/>
      <c r="G76" s="32"/>
    </row>
    <row r="77" spans="1:9" ht="28" customHeight="1" x14ac:dyDescent="0.35">
      <c r="A77" s="19"/>
      <c r="B77" s="162" t="s">
        <v>84</v>
      </c>
      <c r="C77" s="21"/>
      <c r="D77" s="251" t="s">
        <v>633</v>
      </c>
      <c r="E77" s="21"/>
      <c r="F77" s="173"/>
      <c r="G77" s="32"/>
    </row>
    <row r="78" spans="1:9" ht="28" customHeight="1" x14ac:dyDescent="0.35">
      <c r="A78" s="19"/>
      <c r="B78" s="162" t="s">
        <v>85</v>
      </c>
      <c r="C78" s="21"/>
      <c r="D78" s="251" t="s">
        <v>634</v>
      </c>
      <c r="E78" s="21"/>
      <c r="F78" s="173"/>
      <c r="G78" s="32"/>
    </row>
    <row r="79" spans="1:9" ht="28" customHeight="1" x14ac:dyDescent="0.35">
      <c r="A79" s="19"/>
      <c r="B79" s="162" t="s">
        <v>86</v>
      </c>
      <c r="C79" s="21"/>
      <c r="D79" s="251" t="s">
        <v>635</v>
      </c>
      <c r="E79" s="21"/>
      <c r="F79" s="173"/>
      <c r="G79" s="32"/>
    </row>
    <row r="80" spans="1:9" ht="10" customHeight="1" x14ac:dyDescent="0.35">
      <c r="A80" s="19"/>
      <c r="B80" s="165"/>
      <c r="C80" s="21"/>
      <c r="D80" s="239"/>
      <c r="E80" s="21"/>
      <c r="F80" s="175"/>
      <c r="G80" s="32"/>
    </row>
    <row r="81" spans="1:9" ht="28" customHeight="1" x14ac:dyDescent="0.35">
      <c r="A81" s="19"/>
      <c r="B81" s="172" t="s">
        <v>87</v>
      </c>
      <c r="C81" s="166"/>
      <c r="D81" s="237" t="s">
        <v>636</v>
      </c>
      <c r="E81" s="21"/>
      <c r="F81" s="173" t="str">
        <f>IFERROR(ROUND(AVERAGE(F83:F87),0),"")</f>
        <v/>
      </c>
      <c r="G81" s="32"/>
      <c r="I81" s="174" t="str">
        <f>F81</f>
        <v/>
      </c>
    </row>
    <row r="82" spans="1:9" ht="10" customHeight="1" x14ac:dyDescent="0.35">
      <c r="A82" s="19"/>
      <c r="B82" s="172"/>
      <c r="C82" s="166"/>
      <c r="D82" s="239"/>
      <c r="E82" s="21"/>
      <c r="F82" s="175"/>
      <c r="G82" s="32"/>
    </row>
    <row r="83" spans="1:9" ht="28" customHeight="1" x14ac:dyDescent="0.35">
      <c r="A83" s="19"/>
      <c r="B83" s="162" t="s">
        <v>88</v>
      </c>
      <c r="C83" s="21"/>
      <c r="D83" s="251" t="s">
        <v>637</v>
      </c>
      <c r="E83" s="21"/>
      <c r="F83" s="173"/>
      <c r="G83" s="32"/>
    </row>
    <row r="84" spans="1:9" ht="28" customHeight="1" x14ac:dyDescent="0.35">
      <c r="A84" s="19"/>
      <c r="B84" s="162" t="s">
        <v>89</v>
      </c>
      <c r="C84" s="21"/>
      <c r="D84" s="251" t="s">
        <v>638</v>
      </c>
      <c r="E84" s="21"/>
      <c r="F84" s="173"/>
      <c r="G84" s="32"/>
    </row>
    <row r="85" spans="1:9" ht="28" customHeight="1" x14ac:dyDescent="0.35">
      <c r="A85" s="19"/>
      <c r="B85" s="162" t="s">
        <v>90</v>
      </c>
      <c r="C85" s="21"/>
      <c r="D85" s="251" t="s">
        <v>639</v>
      </c>
      <c r="E85" s="21"/>
      <c r="F85" s="173"/>
      <c r="G85" s="32"/>
    </row>
    <row r="86" spans="1:9" ht="28" customHeight="1" x14ac:dyDescent="0.35">
      <c r="A86" s="19"/>
      <c r="B86" s="162" t="s">
        <v>91</v>
      </c>
      <c r="C86" s="21"/>
      <c r="D86" s="251" t="s">
        <v>640</v>
      </c>
      <c r="E86" s="21"/>
      <c r="F86" s="173"/>
      <c r="G86" s="32"/>
    </row>
    <row r="87" spans="1:9" ht="28" customHeight="1" x14ac:dyDescent="0.35">
      <c r="A87" s="19"/>
      <c r="B87" s="162" t="s">
        <v>92</v>
      </c>
      <c r="C87" s="21"/>
      <c r="D87" s="251" t="s">
        <v>641</v>
      </c>
      <c r="E87" s="21"/>
      <c r="F87" s="173"/>
      <c r="G87" s="32"/>
    </row>
    <row r="88" spans="1:9" ht="10" customHeight="1" x14ac:dyDescent="0.35">
      <c r="A88" s="19"/>
      <c r="B88" s="165"/>
      <c r="C88" s="21"/>
      <c r="D88" s="239"/>
      <c r="E88" s="21"/>
      <c r="F88" s="175"/>
      <c r="G88" s="32"/>
    </row>
    <row r="89" spans="1:9" ht="28" customHeight="1" x14ac:dyDescent="0.35">
      <c r="A89" s="19"/>
      <c r="B89" s="172" t="s">
        <v>93</v>
      </c>
      <c r="C89" s="166"/>
      <c r="D89" s="237" t="s">
        <v>642</v>
      </c>
      <c r="E89" s="21"/>
      <c r="F89" s="173" t="str">
        <f>IFERROR(ROUND(AVERAGE(F91:F95),0),"")</f>
        <v/>
      </c>
      <c r="G89" s="32"/>
      <c r="I89" s="174" t="str">
        <f>F89</f>
        <v/>
      </c>
    </row>
    <row r="90" spans="1:9" ht="10" customHeight="1" x14ac:dyDescent="0.35">
      <c r="A90" s="19"/>
      <c r="B90" s="172"/>
      <c r="C90" s="166"/>
      <c r="D90" s="239"/>
      <c r="E90" s="21"/>
      <c r="F90" s="175"/>
      <c r="G90" s="32"/>
    </row>
    <row r="91" spans="1:9" ht="28" customHeight="1" x14ac:dyDescent="0.35">
      <c r="A91" s="19"/>
      <c r="B91" s="162" t="s">
        <v>94</v>
      </c>
      <c r="C91" s="21"/>
      <c r="D91" s="251" t="s">
        <v>643</v>
      </c>
      <c r="E91" s="21"/>
      <c r="F91" s="173"/>
      <c r="G91" s="32"/>
    </row>
    <row r="92" spans="1:9" ht="28" customHeight="1" x14ac:dyDescent="0.35">
      <c r="A92" s="19"/>
      <c r="B92" s="162" t="s">
        <v>95</v>
      </c>
      <c r="C92" s="21"/>
      <c r="D92" s="251" t="s">
        <v>644</v>
      </c>
      <c r="E92" s="21"/>
      <c r="F92" s="173"/>
      <c r="G92" s="32"/>
    </row>
    <row r="93" spans="1:9" ht="28" customHeight="1" x14ac:dyDescent="0.35">
      <c r="A93" s="19"/>
      <c r="B93" s="162" t="s">
        <v>96</v>
      </c>
      <c r="C93" s="21"/>
      <c r="D93" s="251" t="s">
        <v>645</v>
      </c>
      <c r="E93" s="21"/>
      <c r="F93" s="173"/>
      <c r="G93" s="32"/>
    </row>
    <row r="94" spans="1:9" ht="28" customHeight="1" x14ac:dyDescent="0.35">
      <c r="A94" s="19"/>
      <c r="B94" s="162" t="s">
        <v>97</v>
      </c>
      <c r="C94" s="21"/>
      <c r="D94" s="251" t="s">
        <v>646</v>
      </c>
      <c r="E94" s="21"/>
      <c r="F94" s="173"/>
      <c r="G94" s="32"/>
    </row>
    <row r="95" spans="1:9" ht="28" customHeight="1" x14ac:dyDescent="0.35">
      <c r="A95" s="19"/>
      <c r="B95" s="162" t="s">
        <v>98</v>
      </c>
      <c r="C95" s="21"/>
      <c r="D95" s="251" t="s">
        <v>647</v>
      </c>
      <c r="E95" s="21"/>
      <c r="F95" s="173"/>
      <c r="G95" s="32"/>
    </row>
    <row r="96" spans="1:9" ht="10" customHeight="1" x14ac:dyDescent="0.35">
      <c r="A96" s="19"/>
      <c r="B96" s="165"/>
      <c r="C96" s="21"/>
      <c r="D96" s="239"/>
      <c r="E96" s="21"/>
      <c r="F96" s="175"/>
      <c r="G96" s="32"/>
    </row>
    <row r="97" spans="1:9" ht="28" customHeight="1" x14ac:dyDescent="0.35">
      <c r="A97" s="19"/>
      <c r="B97" s="172" t="s">
        <v>99</v>
      </c>
      <c r="C97" s="166"/>
      <c r="D97" s="237" t="s">
        <v>648</v>
      </c>
      <c r="E97" s="21"/>
      <c r="F97" s="173" t="str">
        <f>IFERROR(ROUND(AVERAGE(F99:F102),0),"")</f>
        <v/>
      </c>
      <c r="G97" s="32"/>
      <c r="I97" s="174" t="str">
        <f>F97</f>
        <v/>
      </c>
    </row>
    <row r="98" spans="1:9" ht="10" customHeight="1" x14ac:dyDescent="0.35">
      <c r="A98" s="19"/>
      <c r="B98" s="172"/>
      <c r="C98" s="166"/>
      <c r="D98" s="239"/>
      <c r="E98" s="21"/>
      <c r="F98" s="175"/>
      <c r="G98" s="32"/>
    </row>
    <row r="99" spans="1:9" ht="28" customHeight="1" x14ac:dyDescent="0.35">
      <c r="A99" s="19"/>
      <c r="B99" s="162" t="s">
        <v>100</v>
      </c>
      <c r="C99" s="21"/>
      <c r="D99" s="251" t="s">
        <v>649</v>
      </c>
      <c r="E99" s="21"/>
      <c r="F99" s="173"/>
      <c r="G99" s="32"/>
    </row>
    <row r="100" spans="1:9" ht="28" customHeight="1" x14ac:dyDescent="0.35">
      <c r="A100" s="19"/>
      <c r="B100" s="162" t="s">
        <v>101</v>
      </c>
      <c r="C100" s="21"/>
      <c r="D100" s="251" t="s">
        <v>650</v>
      </c>
      <c r="E100" s="21"/>
      <c r="F100" s="173"/>
      <c r="G100" s="32"/>
    </row>
    <row r="101" spans="1:9" ht="28" customHeight="1" x14ac:dyDescent="0.35">
      <c r="A101" s="19"/>
      <c r="B101" s="162" t="s">
        <v>102</v>
      </c>
      <c r="C101" s="21"/>
      <c r="D101" s="251" t="s">
        <v>651</v>
      </c>
      <c r="E101" s="21"/>
      <c r="F101" s="173"/>
      <c r="G101" s="32"/>
    </row>
    <row r="102" spans="1:9" ht="28" customHeight="1" x14ac:dyDescent="0.35">
      <c r="A102" s="19"/>
      <c r="B102" s="162" t="s">
        <v>103</v>
      </c>
      <c r="C102" s="21"/>
      <c r="D102" s="251" t="s">
        <v>652</v>
      </c>
      <c r="E102" s="21"/>
      <c r="F102" s="173"/>
      <c r="G102" s="32"/>
    </row>
    <row r="103" spans="1:9" ht="10" customHeight="1" x14ac:dyDescent="0.35">
      <c r="A103" s="19"/>
      <c r="B103" s="165"/>
      <c r="C103" s="21"/>
      <c r="D103" s="239"/>
      <c r="E103" s="21"/>
      <c r="F103" s="175"/>
      <c r="G103" s="32"/>
    </row>
    <row r="104" spans="1:9" ht="28" customHeight="1" x14ac:dyDescent="0.35">
      <c r="A104" s="19"/>
      <c r="B104" s="172" t="s">
        <v>104</v>
      </c>
      <c r="C104" s="166"/>
      <c r="D104" s="237" t="s">
        <v>653</v>
      </c>
      <c r="E104" s="21"/>
      <c r="F104" s="173" t="str">
        <f>IFERROR(ROUND(AVERAGE(F106:F110),0),"")</f>
        <v/>
      </c>
      <c r="G104" s="32"/>
      <c r="I104" s="174" t="str">
        <f>F104</f>
        <v/>
      </c>
    </row>
    <row r="105" spans="1:9" ht="10" customHeight="1" x14ac:dyDescent="0.35">
      <c r="A105" s="19"/>
      <c r="B105" s="172"/>
      <c r="C105" s="166"/>
      <c r="D105" s="239"/>
      <c r="E105" s="21"/>
      <c r="F105" s="175"/>
      <c r="G105" s="32"/>
    </row>
    <row r="106" spans="1:9" ht="28" customHeight="1" x14ac:dyDescent="0.35">
      <c r="A106" s="19"/>
      <c r="B106" s="162" t="s">
        <v>105</v>
      </c>
      <c r="C106" s="21"/>
      <c r="D106" s="251" t="s">
        <v>654</v>
      </c>
      <c r="E106" s="21"/>
      <c r="F106" s="173"/>
      <c r="G106" s="32"/>
    </row>
    <row r="107" spans="1:9" ht="28" customHeight="1" x14ac:dyDescent="0.35">
      <c r="A107" s="19"/>
      <c r="B107" s="162" t="s">
        <v>106</v>
      </c>
      <c r="C107" s="21"/>
      <c r="D107" s="251" t="s">
        <v>655</v>
      </c>
      <c r="E107" s="21"/>
      <c r="F107" s="173"/>
      <c r="G107" s="32"/>
    </row>
    <row r="108" spans="1:9" ht="28" customHeight="1" x14ac:dyDescent="0.35">
      <c r="A108" s="19"/>
      <c r="B108" s="162" t="s">
        <v>107</v>
      </c>
      <c r="C108" s="21"/>
      <c r="D108" s="251" t="s">
        <v>656</v>
      </c>
      <c r="E108" s="21"/>
      <c r="F108" s="173"/>
      <c r="G108" s="32"/>
    </row>
    <row r="109" spans="1:9" ht="28" customHeight="1" x14ac:dyDescent="0.35">
      <c r="A109" s="19"/>
      <c r="B109" s="162" t="s">
        <v>108</v>
      </c>
      <c r="C109" s="21"/>
      <c r="D109" s="251" t="s">
        <v>657</v>
      </c>
      <c r="E109" s="21"/>
      <c r="F109" s="173"/>
      <c r="G109" s="32"/>
    </row>
    <row r="110" spans="1:9" ht="28" customHeight="1" x14ac:dyDescent="0.35">
      <c r="A110" s="19"/>
      <c r="B110" s="162" t="s">
        <v>109</v>
      </c>
      <c r="C110" s="21"/>
      <c r="D110" s="251" t="s">
        <v>658</v>
      </c>
      <c r="E110" s="21"/>
      <c r="F110" s="173"/>
      <c r="G110" s="32"/>
    </row>
    <row r="111" spans="1:9" ht="10" customHeight="1" x14ac:dyDescent="0.35">
      <c r="A111" s="19"/>
      <c r="B111" s="165"/>
      <c r="C111" s="21"/>
      <c r="D111" s="239"/>
      <c r="E111" s="21"/>
      <c r="F111" s="175"/>
      <c r="G111" s="32"/>
    </row>
    <row r="112" spans="1:9" ht="28" customHeight="1" x14ac:dyDescent="0.35">
      <c r="A112" s="19"/>
      <c r="B112" s="172" t="s">
        <v>110</v>
      </c>
      <c r="C112" s="166"/>
      <c r="D112" s="237" t="s">
        <v>659</v>
      </c>
      <c r="E112" s="21"/>
      <c r="F112" s="173" t="str">
        <f>IFERROR(ROUND(AVERAGE(F114:F118),0),"")</f>
        <v/>
      </c>
      <c r="G112" s="32"/>
      <c r="I112" s="174" t="str">
        <f>F112</f>
        <v/>
      </c>
    </row>
    <row r="113" spans="1:9" ht="10" customHeight="1" x14ac:dyDescent="0.35">
      <c r="A113" s="19"/>
      <c r="B113" s="172"/>
      <c r="C113" s="166"/>
      <c r="D113" s="239"/>
      <c r="E113" s="21"/>
      <c r="F113" s="175"/>
      <c r="G113" s="32"/>
    </row>
    <row r="114" spans="1:9" ht="28" customHeight="1" x14ac:dyDescent="0.35">
      <c r="A114" s="19"/>
      <c r="B114" s="162" t="s">
        <v>111</v>
      </c>
      <c r="C114" s="21"/>
      <c r="D114" s="251" t="s">
        <v>660</v>
      </c>
      <c r="E114" s="21"/>
      <c r="F114" s="173"/>
      <c r="G114" s="32"/>
    </row>
    <row r="115" spans="1:9" ht="28" customHeight="1" x14ac:dyDescent="0.35">
      <c r="A115" s="19"/>
      <c r="B115" s="162" t="s">
        <v>112</v>
      </c>
      <c r="C115" s="21"/>
      <c r="D115" s="251" t="s">
        <v>661</v>
      </c>
      <c r="E115" s="21"/>
      <c r="F115" s="173"/>
      <c r="G115" s="32"/>
    </row>
    <row r="116" spans="1:9" ht="28" customHeight="1" x14ac:dyDescent="0.35">
      <c r="A116" s="19"/>
      <c r="B116" s="162" t="s">
        <v>113</v>
      </c>
      <c r="C116" s="21"/>
      <c r="D116" s="251" t="s">
        <v>662</v>
      </c>
      <c r="E116" s="21"/>
      <c r="F116" s="173"/>
      <c r="G116" s="32"/>
    </row>
    <row r="117" spans="1:9" ht="28" customHeight="1" x14ac:dyDescent="0.35">
      <c r="A117" s="19"/>
      <c r="B117" s="162" t="s">
        <v>114</v>
      </c>
      <c r="C117" s="21"/>
      <c r="D117" s="251" t="s">
        <v>663</v>
      </c>
      <c r="E117" s="21"/>
      <c r="F117" s="173"/>
      <c r="G117" s="32"/>
    </row>
    <row r="118" spans="1:9" ht="28" customHeight="1" x14ac:dyDescent="0.35">
      <c r="A118" s="19"/>
      <c r="B118" s="162" t="s">
        <v>115</v>
      </c>
      <c r="C118" s="21"/>
      <c r="D118" s="251" t="s">
        <v>664</v>
      </c>
      <c r="E118" s="21"/>
      <c r="F118" s="173"/>
      <c r="G118" s="32"/>
    </row>
    <row r="119" spans="1:9" ht="10" customHeight="1" x14ac:dyDescent="0.35">
      <c r="A119" s="19"/>
      <c r="B119" s="165"/>
      <c r="C119" s="21"/>
      <c r="D119" s="239"/>
      <c r="E119" s="21"/>
      <c r="F119" s="175"/>
      <c r="G119" s="32"/>
    </row>
    <row r="120" spans="1:9" ht="28" customHeight="1" x14ac:dyDescent="0.35">
      <c r="A120" s="19"/>
      <c r="B120" s="172" t="s">
        <v>116</v>
      </c>
      <c r="C120" s="166"/>
      <c r="D120" s="237" t="s">
        <v>665</v>
      </c>
      <c r="E120" s="21"/>
      <c r="F120" s="173" t="str">
        <f>IFERROR(ROUND(AVERAGE(F122:F126),0),"")</f>
        <v/>
      </c>
      <c r="G120" s="32"/>
      <c r="I120" s="174" t="str">
        <f>F120</f>
        <v/>
      </c>
    </row>
    <row r="121" spans="1:9" ht="10" customHeight="1" x14ac:dyDescent="0.35">
      <c r="A121" s="19"/>
      <c r="B121" s="172"/>
      <c r="C121" s="166"/>
      <c r="D121" s="239"/>
      <c r="E121" s="21"/>
      <c r="F121" s="175"/>
      <c r="G121" s="32"/>
    </row>
    <row r="122" spans="1:9" ht="28" customHeight="1" x14ac:dyDescent="0.35">
      <c r="A122" s="19"/>
      <c r="B122" s="162" t="s">
        <v>117</v>
      </c>
      <c r="C122" s="21"/>
      <c r="D122" s="251" t="s">
        <v>666</v>
      </c>
      <c r="E122" s="21"/>
      <c r="F122" s="173"/>
      <c r="G122" s="32"/>
    </row>
    <row r="123" spans="1:9" ht="28" customHeight="1" x14ac:dyDescent="0.35">
      <c r="A123" s="19"/>
      <c r="B123" s="162" t="s">
        <v>118</v>
      </c>
      <c r="C123" s="21"/>
      <c r="D123" s="251" t="s">
        <v>667</v>
      </c>
      <c r="E123" s="21"/>
      <c r="F123" s="173"/>
      <c r="G123" s="32"/>
    </row>
    <row r="124" spans="1:9" ht="28" customHeight="1" x14ac:dyDescent="0.35">
      <c r="A124" s="19"/>
      <c r="B124" s="162" t="s">
        <v>119</v>
      </c>
      <c r="C124" s="21"/>
      <c r="D124" s="251" t="s">
        <v>668</v>
      </c>
      <c r="E124" s="21"/>
      <c r="F124" s="173"/>
      <c r="G124" s="32"/>
    </row>
    <row r="125" spans="1:9" ht="28" customHeight="1" x14ac:dyDescent="0.35">
      <c r="A125" s="19"/>
      <c r="B125" s="162" t="s">
        <v>120</v>
      </c>
      <c r="C125" s="21"/>
      <c r="D125" s="251" t="s">
        <v>669</v>
      </c>
      <c r="E125" s="21"/>
      <c r="F125" s="173"/>
      <c r="G125" s="32"/>
    </row>
    <row r="126" spans="1:9" ht="28" customHeight="1" x14ac:dyDescent="0.35">
      <c r="A126" s="19"/>
      <c r="B126" s="162" t="s">
        <v>121</v>
      </c>
      <c r="C126" s="21"/>
      <c r="D126" s="251" t="s">
        <v>670</v>
      </c>
      <c r="E126" s="21"/>
      <c r="F126" s="173"/>
      <c r="G126" s="32"/>
    </row>
    <row r="127" spans="1:9" ht="10" customHeight="1" x14ac:dyDescent="0.35">
      <c r="A127" s="19"/>
      <c r="B127" s="165"/>
      <c r="C127" s="21"/>
      <c r="D127" s="239"/>
      <c r="E127" s="21"/>
      <c r="F127" s="31"/>
      <c r="G127" s="32"/>
    </row>
    <row r="128" spans="1:9" ht="18" customHeight="1" x14ac:dyDescent="0.35">
      <c r="A128" s="19"/>
      <c r="B128" s="163" t="s">
        <v>122</v>
      </c>
      <c r="C128" s="167"/>
      <c r="D128" s="244" t="s">
        <v>671</v>
      </c>
      <c r="E128" s="21"/>
      <c r="F128" s="31"/>
      <c r="G128" s="32"/>
    </row>
    <row r="129" spans="1:9" ht="28" customHeight="1" x14ac:dyDescent="0.35">
      <c r="A129" s="19"/>
      <c r="B129" s="172" t="s">
        <v>123</v>
      </c>
      <c r="C129" s="166"/>
      <c r="D129" s="237" t="s">
        <v>672</v>
      </c>
      <c r="E129" s="21"/>
      <c r="F129" s="173" t="str">
        <f>IFERROR(ROUND(AVERAGE(F131:F135),0),"")</f>
        <v/>
      </c>
      <c r="G129" s="32"/>
      <c r="I129" s="174" t="str">
        <f>F129</f>
        <v/>
      </c>
    </row>
    <row r="130" spans="1:9" ht="10" customHeight="1" x14ac:dyDescent="0.35">
      <c r="A130" s="19"/>
      <c r="B130" s="172"/>
      <c r="C130" s="166"/>
      <c r="D130" s="239"/>
      <c r="E130" s="21"/>
      <c r="F130" s="31"/>
      <c r="G130" s="32"/>
    </row>
    <row r="131" spans="1:9" ht="28" customHeight="1" x14ac:dyDescent="0.35">
      <c r="A131" s="19"/>
      <c r="B131" s="162" t="s">
        <v>124</v>
      </c>
      <c r="C131" s="21"/>
      <c r="D131" s="251" t="s">
        <v>673</v>
      </c>
      <c r="E131" s="21"/>
      <c r="F131" s="173"/>
      <c r="G131" s="32"/>
    </row>
    <row r="132" spans="1:9" ht="28" customHeight="1" x14ac:dyDescent="0.35">
      <c r="A132" s="19"/>
      <c r="B132" s="162" t="s">
        <v>125</v>
      </c>
      <c r="C132" s="21"/>
      <c r="D132" s="251" t="s">
        <v>674</v>
      </c>
      <c r="E132" s="21"/>
      <c r="F132" s="173"/>
      <c r="G132" s="32"/>
    </row>
    <row r="133" spans="1:9" ht="28" customHeight="1" x14ac:dyDescent="0.35">
      <c r="A133" s="19"/>
      <c r="B133" s="162" t="s">
        <v>126</v>
      </c>
      <c r="C133" s="21"/>
      <c r="D133" s="251" t="s">
        <v>675</v>
      </c>
      <c r="E133" s="21"/>
      <c r="F133" s="173"/>
      <c r="G133" s="32"/>
    </row>
    <row r="134" spans="1:9" ht="28" customHeight="1" x14ac:dyDescent="0.35">
      <c r="A134" s="19"/>
      <c r="B134" s="162" t="s">
        <v>127</v>
      </c>
      <c r="C134" s="21"/>
      <c r="D134" s="251" t="s">
        <v>676</v>
      </c>
      <c r="E134" s="21"/>
      <c r="F134" s="173"/>
      <c r="G134" s="32"/>
    </row>
    <row r="135" spans="1:9" ht="28" customHeight="1" x14ac:dyDescent="0.35">
      <c r="A135" s="19"/>
      <c r="B135" s="162" t="s">
        <v>128</v>
      </c>
      <c r="C135" s="21"/>
      <c r="D135" s="251" t="s">
        <v>677</v>
      </c>
      <c r="E135" s="21"/>
      <c r="F135" s="173"/>
      <c r="G135" s="32"/>
    </row>
    <row r="136" spans="1:9" ht="10" customHeight="1" x14ac:dyDescent="0.35">
      <c r="A136" s="19"/>
      <c r="B136" s="165"/>
      <c r="C136" s="21"/>
      <c r="D136" s="239"/>
      <c r="E136" s="21"/>
      <c r="F136" s="31"/>
      <c r="G136" s="32"/>
    </row>
    <row r="137" spans="1:9" ht="28" customHeight="1" x14ac:dyDescent="0.35">
      <c r="A137" s="19"/>
      <c r="B137" s="172" t="s">
        <v>129</v>
      </c>
      <c r="C137" s="166"/>
      <c r="D137" s="237" t="s">
        <v>678</v>
      </c>
      <c r="E137" s="21"/>
      <c r="F137" s="173" t="str">
        <f>IFERROR(ROUND(AVERAGE(F139:F141),0),"")</f>
        <v/>
      </c>
      <c r="G137" s="32"/>
      <c r="I137" s="174" t="str">
        <f>F137</f>
        <v/>
      </c>
    </row>
    <row r="138" spans="1:9" ht="10" customHeight="1" x14ac:dyDescent="0.35">
      <c r="A138" s="19"/>
      <c r="B138" s="172"/>
      <c r="C138" s="166"/>
      <c r="D138" s="239"/>
      <c r="E138" s="21"/>
      <c r="F138" s="31"/>
      <c r="G138" s="32"/>
    </row>
    <row r="139" spans="1:9" ht="28" customHeight="1" x14ac:dyDescent="0.35">
      <c r="A139" s="19"/>
      <c r="B139" s="162" t="s">
        <v>130</v>
      </c>
      <c r="C139" s="21"/>
      <c r="D139" s="251" t="s">
        <v>679</v>
      </c>
      <c r="E139" s="21"/>
      <c r="F139" s="173"/>
      <c r="G139" s="32"/>
    </row>
    <row r="140" spans="1:9" ht="28" customHeight="1" x14ac:dyDescent="0.35">
      <c r="A140" s="19"/>
      <c r="B140" s="162" t="s">
        <v>131</v>
      </c>
      <c r="C140" s="21"/>
      <c r="D140" s="251" t="s">
        <v>680</v>
      </c>
      <c r="E140" s="21"/>
      <c r="F140" s="173"/>
      <c r="G140" s="32"/>
    </row>
    <row r="141" spans="1:9" ht="28" customHeight="1" x14ac:dyDescent="0.35">
      <c r="A141" s="19"/>
      <c r="B141" s="162" t="s">
        <v>132</v>
      </c>
      <c r="C141" s="21"/>
      <c r="D141" s="251" t="s">
        <v>681</v>
      </c>
      <c r="E141" s="21"/>
      <c r="F141" s="173"/>
      <c r="G141" s="32"/>
    </row>
    <row r="142" spans="1:9" ht="10" customHeight="1" x14ac:dyDescent="0.35">
      <c r="A142" s="19"/>
      <c r="B142" s="165"/>
      <c r="C142" s="21"/>
      <c r="D142" s="239"/>
      <c r="E142" s="21"/>
      <c r="F142" s="31"/>
      <c r="G142" s="32"/>
    </row>
    <row r="143" spans="1:9" ht="28" customHeight="1" x14ac:dyDescent="0.35">
      <c r="A143" s="19"/>
      <c r="B143" s="172" t="s">
        <v>133</v>
      </c>
      <c r="C143" s="166"/>
      <c r="D143" s="237" t="s">
        <v>682</v>
      </c>
      <c r="E143" s="21"/>
      <c r="F143" s="173" t="str">
        <f>IFERROR(ROUND(AVERAGE(F145:F148),0),"")</f>
        <v/>
      </c>
      <c r="G143" s="32"/>
      <c r="I143" s="174" t="str">
        <f>F143</f>
        <v/>
      </c>
    </row>
    <row r="144" spans="1:9" ht="10" customHeight="1" x14ac:dyDescent="0.35">
      <c r="A144" s="19"/>
      <c r="B144" s="172"/>
      <c r="C144" s="166"/>
      <c r="D144" s="239"/>
      <c r="E144" s="21"/>
      <c r="F144" s="31"/>
      <c r="G144" s="32"/>
    </row>
    <row r="145" spans="1:9" ht="28" customHeight="1" x14ac:dyDescent="0.35">
      <c r="A145" s="19"/>
      <c r="B145" s="162" t="s">
        <v>134</v>
      </c>
      <c r="C145" s="21"/>
      <c r="D145" s="251" t="s">
        <v>683</v>
      </c>
      <c r="E145" s="21"/>
      <c r="F145" s="173"/>
      <c r="G145" s="32"/>
    </row>
    <row r="146" spans="1:9" ht="28" customHeight="1" x14ac:dyDescent="0.35">
      <c r="A146" s="19"/>
      <c r="B146" s="162" t="s">
        <v>135</v>
      </c>
      <c r="C146" s="21"/>
      <c r="D146" s="251" t="s">
        <v>684</v>
      </c>
      <c r="E146" s="21"/>
      <c r="F146" s="173"/>
      <c r="G146" s="32"/>
    </row>
    <row r="147" spans="1:9" ht="28" customHeight="1" x14ac:dyDescent="0.35">
      <c r="A147" s="19"/>
      <c r="B147" s="162" t="s">
        <v>136</v>
      </c>
      <c r="C147" s="21"/>
      <c r="D147" s="251" t="s">
        <v>685</v>
      </c>
      <c r="E147" s="21"/>
      <c r="F147" s="173"/>
      <c r="G147" s="32"/>
    </row>
    <row r="148" spans="1:9" ht="28" customHeight="1" x14ac:dyDescent="0.35">
      <c r="A148" s="19"/>
      <c r="B148" s="162" t="s">
        <v>137</v>
      </c>
      <c r="C148" s="21"/>
      <c r="D148" s="251" t="s">
        <v>686</v>
      </c>
      <c r="E148" s="21"/>
      <c r="F148" s="173"/>
      <c r="G148" s="32"/>
    </row>
    <row r="149" spans="1:9" ht="10" customHeight="1" x14ac:dyDescent="0.35">
      <c r="A149" s="19"/>
      <c r="B149" s="165"/>
      <c r="C149" s="21"/>
      <c r="D149" s="239"/>
      <c r="E149" s="21"/>
      <c r="F149" s="31"/>
      <c r="G149" s="32"/>
    </row>
    <row r="150" spans="1:9" ht="28" customHeight="1" x14ac:dyDescent="0.35">
      <c r="A150" s="19"/>
      <c r="B150" s="172" t="s">
        <v>138</v>
      </c>
      <c r="C150" s="166"/>
      <c r="D150" s="237" t="s">
        <v>687</v>
      </c>
      <c r="E150" s="21"/>
      <c r="F150" s="173" t="str">
        <f>IFERROR(ROUND(AVERAGE(F152:F156),0),"")</f>
        <v/>
      </c>
      <c r="G150" s="32"/>
      <c r="I150" s="174" t="str">
        <f>F150</f>
        <v/>
      </c>
    </row>
    <row r="151" spans="1:9" ht="10" customHeight="1" x14ac:dyDescent="0.35">
      <c r="A151" s="19"/>
      <c r="B151" s="172"/>
      <c r="C151" s="166"/>
      <c r="D151" s="239"/>
      <c r="E151" s="21"/>
      <c r="F151" s="31"/>
      <c r="G151" s="32"/>
    </row>
    <row r="152" spans="1:9" ht="28" customHeight="1" x14ac:dyDescent="0.35">
      <c r="A152" s="19"/>
      <c r="B152" s="162" t="s">
        <v>139</v>
      </c>
      <c r="C152" s="21"/>
      <c r="D152" s="251" t="s">
        <v>688</v>
      </c>
      <c r="E152" s="21"/>
      <c r="F152" s="173"/>
      <c r="G152" s="32"/>
    </row>
    <row r="153" spans="1:9" ht="28" customHeight="1" x14ac:dyDescent="0.35">
      <c r="A153" s="19"/>
      <c r="B153" s="162" t="s">
        <v>140</v>
      </c>
      <c r="C153" s="21"/>
      <c r="D153" s="251" t="s">
        <v>689</v>
      </c>
      <c r="E153" s="21"/>
      <c r="F153" s="173"/>
      <c r="G153" s="32"/>
    </row>
    <row r="154" spans="1:9" ht="28" customHeight="1" x14ac:dyDescent="0.35">
      <c r="A154" s="19"/>
      <c r="B154" s="162" t="s">
        <v>141</v>
      </c>
      <c r="C154" s="21"/>
      <c r="D154" s="251" t="s">
        <v>690</v>
      </c>
      <c r="E154" s="21"/>
      <c r="F154" s="173"/>
      <c r="G154" s="32"/>
    </row>
    <row r="155" spans="1:9" ht="28" customHeight="1" x14ac:dyDescent="0.35">
      <c r="A155" s="19"/>
      <c r="B155" s="162" t="s">
        <v>142</v>
      </c>
      <c r="C155" s="21"/>
      <c r="D155" s="251" t="s">
        <v>691</v>
      </c>
      <c r="E155" s="21"/>
      <c r="F155" s="173"/>
      <c r="G155" s="32"/>
    </row>
    <row r="156" spans="1:9" ht="28" customHeight="1" x14ac:dyDescent="0.35">
      <c r="A156" s="19"/>
      <c r="B156" s="162" t="s">
        <v>143</v>
      </c>
      <c r="C156" s="21"/>
      <c r="D156" s="251" t="s">
        <v>692</v>
      </c>
      <c r="E156" s="21"/>
      <c r="F156" s="173"/>
      <c r="G156" s="32"/>
    </row>
    <row r="157" spans="1:9" ht="10" customHeight="1" x14ac:dyDescent="0.35">
      <c r="A157" s="19"/>
      <c r="B157" s="165"/>
      <c r="C157" s="21"/>
      <c r="D157" s="239"/>
      <c r="E157" s="21"/>
      <c r="F157" s="31"/>
      <c r="G157" s="32"/>
    </row>
    <row r="158" spans="1:9" ht="28" customHeight="1" x14ac:dyDescent="0.35">
      <c r="A158" s="19"/>
      <c r="B158" s="172" t="s">
        <v>144</v>
      </c>
      <c r="C158" s="166"/>
      <c r="D158" s="237" t="s">
        <v>693</v>
      </c>
      <c r="E158" s="21"/>
      <c r="F158" s="173" t="str">
        <f>IFERROR(ROUND(AVERAGE(F160:F163),0),"")</f>
        <v/>
      </c>
      <c r="G158" s="32"/>
      <c r="I158" s="174" t="str">
        <f>F158</f>
        <v/>
      </c>
    </row>
    <row r="159" spans="1:9" ht="10" customHeight="1" x14ac:dyDescent="0.35">
      <c r="A159" s="19"/>
      <c r="B159" s="172"/>
      <c r="C159" s="166"/>
      <c r="D159" s="239"/>
      <c r="E159" s="21"/>
      <c r="F159" s="31"/>
      <c r="G159" s="32"/>
    </row>
    <row r="160" spans="1:9" ht="28" customHeight="1" x14ac:dyDescent="0.35">
      <c r="A160" s="19"/>
      <c r="B160" s="162" t="s">
        <v>145</v>
      </c>
      <c r="C160" s="21"/>
      <c r="D160" s="251" t="s">
        <v>694</v>
      </c>
      <c r="E160" s="21"/>
      <c r="F160" s="173"/>
      <c r="G160" s="32"/>
    </row>
    <row r="161" spans="1:9" ht="28" customHeight="1" x14ac:dyDescent="0.35">
      <c r="A161" s="19"/>
      <c r="B161" s="162" t="s">
        <v>146</v>
      </c>
      <c r="C161" s="21"/>
      <c r="D161" s="251" t="s">
        <v>695</v>
      </c>
      <c r="E161" s="21"/>
      <c r="F161" s="173"/>
      <c r="G161" s="32"/>
    </row>
    <row r="162" spans="1:9" ht="28" customHeight="1" x14ac:dyDescent="0.35">
      <c r="A162" s="19"/>
      <c r="B162" s="162" t="s">
        <v>147</v>
      </c>
      <c r="C162" s="21"/>
      <c r="D162" s="251" t="s">
        <v>696</v>
      </c>
      <c r="E162" s="21"/>
      <c r="F162" s="173"/>
      <c r="G162" s="32"/>
    </row>
    <row r="163" spans="1:9" ht="28" customHeight="1" x14ac:dyDescent="0.35">
      <c r="A163" s="19"/>
      <c r="B163" s="162" t="s">
        <v>148</v>
      </c>
      <c r="C163" s="21"/>
      <c r="D163" s="251" t="s">
        <v>697</v>
      </c>
      <c r="E163" s="21"/>
      <c r="F163" s="173"/>
      <c r="G163" s="32"/>
    </row>
    <row r="164" spans="1:9" ht="10" customHeight="1" x14ac:dyDescent="0.35">
      <c r="A164" s="19"/>
      <c r="B164" s="165"/>
      <c r="C164" s="21"/>
      <c r="D164" s="239"/>
      <c r="E164" s="21"/>
      <c r="F164" s="31"/>
      <c r="G164" s="32"/>
    </row>
    <row r="165" spans="1:9" ht="28" customHeight="1" x14ac:dyDescent="0.35">
      <c r="A165" s="19"/>
      <c r="B165" s="172" t="s">
        <v>149</v>
      </c>
      <c r="C165" s="166"/>
      <c r="D165" s="237" t="s">
        <v>698</v>
      </c>
      <c r="E165" s="21"/>
      <c r="F165" s="173" t="str">
        <f>IFERROR(ROUND(AVERAGE(F167:F171),0),"")</f>
        <v/>
      </c>
      <c r="G165" s="32"/>
      <c r="I165" s="174" t="str">
        <f>F165</f>
        <v/>
      </c>
    </row>
    <row r="166" spans="1:9" ht="10" customHeight="1" x14ac:dyDescent="0.35">
      <c r="A166" s="19"/>
      <c r="B166" s="172"/>
      <c r="C166" s="166"/>
      <c r="D166" s="239"/>
      <c r="E166" s="21"/>
      <c r="F166" s="31"/>
      <c r="G166" s="32"/>
    </row>
    <row r="167" spans="1:9" ht="28" customHeight="1" x14ac:dyDescent="0.35">
      <c r="A167" s="19"/>
      <c r="B167" s="162" t="s">
        <v>150</v>
      </c>
      <c r="C167" s="21"/>
      <c r="D167" s="251" t="s">
        <v>699</v>
      </c>
      <c r="E167" s="21"/>
      <c r="F167" s="173"/>
      <c r="G167" s="32"/>
    </row>
    <row r="168" spans="1:9" ht="28" customHeight="1" x14ac:dyDescent="0.35">
      <c r="A168" s="19"/>
      <c r="B168" s="162" t="s">
        <v>151</v>
      </c>
      <c r="C168" s="21"/>
      <c r="D168" s="251" t="s">
        <v>700</v>
      </c>
      <c r="E168" s="21"/>
      <c r="F168" s="173"/>
      <c r="G168" s="32"/>
    </row>
    <row r="169" spans="1:9" ht="28" customHeight="1" x14ac:dyDescent="0.35">
      <c r="A169" s="19"/>
      <c r="B169" s="162" t="s">
        <v>152</v>
      </c>
      <c r="C169" s="21"/>
      <c r="D169" s="251" t="s">
        <v>701</v>
      </c>
      <c r="E169" s="21"/>
      <c r="F169" s="173"/>
      <c r="G169" s="32"/>
    </row>
    <row r="170" spans="1:9" ht="28" customHeight="1" x14ac:dyDescent="0.35">
      <c r="A170" s="19"/>
      <c r="B170" s="162" t="s">
        <v>153</v>
      </c>
      <c r="C170" s="21"/>
      <c r="D170" s="251" t="s">
        <v>702</v>
      </c>
      <c r="E170" s="21"/>
      <c r="F170" s="173"/>
      <c r="G170" s="32"/>
    </row>
    <row r="171" spans="1:9" ht="28" customHeight="1" x14ac:dyDescent="0.35">
      <c r="A171" s="19"/>
      <c r="B171" s="162" t="s">
        <v>154</v>
      </c>
      <c r="C171" s="21"/>
      <c r="D171" s="251" t="s">
        <v>703</v>
      </c>
      <c r="E171" s="21"/>
      <c r="F171" s="173"/>
      <c r="G171" s="32"/>
    </row>
    <row r="172" spans="1:9" ht="10" customHeight="1" x14ac:dyDescent="0.35">
      <c r="A172" s="19"/>
      <c r="B172" s="165"/>
      <c r="C172" s="21"/>
      <c r="D172" s="239"/>
      <c r="E172" s="21"/>
      <c r="F172" s="31"/>
      <c r="G172" s="32"/>
    </row>
    <row r="173" spans="1:9" ht="28" customHeight="1" x14ac:dyDescent="0.35">
      <c r="A173" s="19"/>
      <c r="B173" s="172" t="s">
        <v>155</v>
      </c>
      <c r="C173" s="166"/>
      <c r="D173" s="237" t="s">
        <v>704</v>
      </c>
      <c r="E173" s="21"/>
      <c r="F173" s="173" t="str">
        <f>IFERROR(ROUND(AVERAGE(F175:F179),0),"")</f>
        <v/>
      </c>
      <c r="G173" s="32"/>
      <c r="I173" s="174" t="str">
        <f>F173</f>
        <v/>
      </c>
    </row>
    <row r="174" spans="1:9" ht="10" customHeight="1" x14ac:dyDescent="0.35">
      <c r="A174" s="19"/>
      <c r="B174" s="172"/>
      <c r="C174" s="166"/>
      <c r="D174" s="239"/>
      <c r="E174" s="21"/>
      <c r="F174" s="31"/>
      <c r="G174" s="32"/>
    </row>
    <row r="175" spans="1:9" ht="28" customHeight="1" x14ac:dyDescent="0.35">
      <c r="A175" s="19"/>
      <c r="B175" s="162" t="s">
        <v>156</v>
      </c>
      <c r="C175" s="21"/>
      <c r="D175" s="251" t="s">
        <v>705</v>
      </c>
      <c r="E175" s="21"/>
      <c r="F175" s="173"/>
      <c r="G175" s="32"/>
    </row>
    <row r="176" spans="1:9" ht="28" customHeight="1" x14ac:dyDescent="0.35">
      <c r="A176" s="19"/>
      <c r="B176" s="162" t="s">
        <v>157</v>
      </c>
      <c r="C176" s="21"/>
      <c r="D176" s="251" t="s">
        <v>706</v>
      </c>
      <c r="E176" s="21"/>
      <c r="F176" s="173"/>
      <c r="G176" s="32"/>
    </row>
    <row r="177" spans="1:9" ht="28" customHeight="1" x14ac:dyDescent="0.35">
      <c r="A177" s="19"/>
      <c r="B177" s="162" t="s">
        <v>158</v>
      </c>
      <c r="C177" s="21"/>
      <c r="D177" s="251" t="s">
        <v>707</v>
      </c>
      <c r="E177" s="21"/>
      <c r="F177" s="173"/>
      <c r="G177" s="32"/>
    </row>
    <row r="178" spans="1:9" ht="28" customHeight="1" x14ac:dyDescent="0.35">
      <c r="A178" s="19"/>
      <c r="B178" s="162" t="s">
        <v>159</v>
      </c>
      <c r="C178" s="21"/>
      <c r="D178" s="251" t="s">
        <v>708</v>
      </c>
      <c r="E178" s="21"/>
      <c r="F178" s="173"/>
      <c r="G178" s="32"/>
    </row>
    <row r="179" spans="1:9" ht="28" customHeight="1" x14ac:dyDescent="0.35">
      <c r="A179" s="19"/>
      <c r="B179" s="162" t="s">
        <v>160</v>
      </c>
      <c r="C179" s="21"/>
      <c r="D179" s="251" t="s">
        <v>709</v>
      </c>
      <c r="E179" s="21"/>
      <c r="F179" s="173"/>
      <c r="G179" s="32"/>
    </row>
    <row r="180" spans="1:9" ht="10" customHeight="1" x14ac:dyDescent="0.35">
      <c r="A180" s="19"/>
      <c r="B180" s="165"/>
      <c r="C180" s="21"/>
      <c r="D180" s="239"/>
      <c r="E180" s="21"/>
      <c r="F180" s="31"/>
      <c r="G180" s="32"/>
    </row>
    <row r="181" spans="1:9" ht="28" customHeight="1" x14ac:dyDescent="0.35">
      <c r="A181" s="19"/>
      <c r="B181" s="172" t="s">
        <v>161</v>
      </c>
      <c r="C181" s="166"/>
      <c r="D181" s="237" t="s">
        <v>710</v>
      </c>
      <c r="E181" s="21"/>
      <c r="F181" s="173" t="str">
        <f>IFERROR(ROUND(AVERAGE(F183:F187),0),"")</f>
        <v/>
      </c>
      <c r="G181" s="32"/>
      <c r="I181" s="174" t="str">
        <f>F181</f>
        <v/>
      </c>
    </row>
    <row r="182" spans="1:9" ht="10" customHeight="1" x14ac:dyDescent="0.35">
      <c r="A182" s="19"/>
      <c r="B182" s="172"/>
      <c r="C182" s="166"/>
      <c r="D182" s="239"/>
      <c r="E182" s="21"/>
      <c r="F182" s="31"/>
      <c r="G182" s="32"/>
    </row>
    <row r="183" spans="1:9" ht="28" customHeight="1" x14ac:dyDescent="0.35">
      <c r="A183" s="19"/>
      <c r="B183" s="162" t="s">
        <v>162</v>
      </c>
      <c r="C183" s="21"/>
      <c r="D183" s="251" t="s">
        <v>711</v>
      </c>
      <c r="E183" s="21"/>
      <c r="F183" s="173"/>
      <c r="G183" s="32"/>
    </row>
    <row r="184" spans="1:9" ht="28" customHeight="1" x14ac:dyDescent="0.35">
      <c r="A184" s="19"/>
      <c r="B184" s="162" t="s">
        <v>163</v>
      </c>
      <c r="C184" s="21"/>
      <c r="D184" s="251" t="s">
        <v>712</v>
      </c>
      <c r="E184" s="21"/>
      <c r="F184" s="173"/>
      <c r="G184" s="32"/>
    </row>
    <row r="185" spans="1:9" ht="28" customHeight="1" x14ac:dyDescent="0.35">
      <c r="A185" s="19"/>
      <c r="B185" s="162" t="s">
        <v>164</v>
      </c>
      <c r="C185" s="21"/>
      <c r="D185" s="251" t="s">
        <v>713</v>
      </c>
      <c r="E185" s="21"/>
      <c r="F185" s="173"/>
      <c r="G185" s="32"/>
    </row>
    <row r="186" spans="1:9" ht="28" customHeight="1" x14ac:dyDescent="0.35">
      <c r="A186" s="19"/>
      <c r="B186" s="162" t="s">
        <v>165</v>
      </c>
      <c r="C186" s="21"/>
      <c r="D186" s="251" t="s">
        <v>714</v>
      </c>
      <c r="E186" s="21"/>
      <c r="F186" s="173"/>
      <c r="G186" s="32"/>
    </row>
    <row r="187" spans="1:9" ht="28" customHeight="1" x14ac:dyDescent="0.35">
      <c r="A187" s="19"/>
      <c r="B187" s="162" t="s">
        <v>166</v>
      </c>
      <c r="C187" s="21"/>
      <c r="D187" s="251" t="s">
        <v>715</v>
      </c>
      <c r="E187" s="21"/>
      <c r="F187" s="173"/>
      <c r="G187" s="32"/>
    </row>
    <row r="188" spans="1:9" ht="10" customHeight="1" x14ac:dyDescent="0.35">
      <c r="A188" s="19"/>
      <c r="B188" s="165"/>
      <c r="C188" s="21"/>
      <c r="D188" s="239"/>
      <c r="E188" s="21"/>
      <c r="F188" s="31"/>
      <c r="G188" s="32"/>
    </row>
    <row r="189" spans="1:9" ht="28" customHeight="1" x14ac:dyDescent="0.35">
      <c r="A189" s="19"/>
      <c r="B189" s="172" t="s">
        <v>167</v>
      </c>
      <c r="C189" s="166"/>
      <c r="D189" s="237" t="s">
        <v>716</v>
      </c>
      <c r="E189" s="21"/>
      <c r="F189" s="173" t="str">
        <f>IFERROR(ROUND(AVERAGE(F191:F194),0),"")</f>
        <v/>
      </c>
      <c r="G189" s="32"/>
      <c r="I189" s="174" t="str">
        <f>F189</f>
        <v/>
      </c>
    </row>
    <row r="190" spans="1:9" ht="10" customHeight="1" x14ac:dyDescent="0.35">
      <c r="A190" s="19"/>
      <c r="B190" s="172"/>
      <c r="C190" s="166"/>
      <c r="D190" s="239"/>
      <c r="E190" s="21"/>
      <c r="F190" s="31"/>
      <c r="G190" s="32"/>
    </row>
    <row r="191" spans="1:9" ht="28" customHeight="1" x14ac:dyDescent="0.35">
      <c r="A191" s="19"/>
      <c r="B191" s="162" t="s">
        <v>168</v>
      </c>
      <c r="C191" s="21"/>
      <c r="D191" s="251" t="s">
        <v>717</v>
      </c>
      <c r="E191" s="21"/>
      <c r="F191" s="173"/>
      <c r="G191" s="32"/>
    </row>
    <row r="192" spans="1:9" ht="28" customHeight="1" x14ac:dyDescent="0.35">
      <c r="A192" s="19"/>
      <c r="B192" s="162" t="s">
        <v>169</v>
      </c>
      <c r="C192" s="21"/>
      <c r="D192" s="251" t="s">
        <v>718</v>
      </c>
      <c r="E192" s="21"/>
      <c r="F192" s="173"/>
      <c r="G192" s="32"/>
    </row>
    <row r="193" spans="1:9" ht="28" customHeight="1" x14ac:dyDescent="0.35">
      <c r="A193" s="19"/>
      <c r="B193" s="162" t="s">
        <v>170</v>
      </c>
      <c r="C193" s="21"/>
      <c r="D193" s="251" t="s">
        <v>719</v>
      </c>
      <c r="E193" s="21"/>
      <c r="F193" s="173"/>
      <c r="G193" s="32"/>
    </row>
    <row r="194" spans="1:9" ht="28" customHeight="1" x14ac:dyDescent="0.35">
      <c r="A194" s="19"/>
      <c r="B194" s="162" t="s">
        <v>171</v>
      </c>
      <c r="C194" s="21"/>
      <c r="D194" s="251" t="s">
        <v>720</v>
      </c>
      <c r="E194" s="21"/>
      <c r="F194" s="173"/>
      <c r="G194" s="32"/>
    </row>
    <row r="195" spans="1:9" ht="10" customHeight="1" x14ac:dyDescent="0.35">
      <c r="A195" s="19"/>
      <c r="B195" s="165"/>
      <c r="C195" s="21"/>
      <c r="D195" s="239"/>
      <c r="E195" s="21"/>
      <c r="F195" s="31"/>
      <c r="G195" s="32"/>
    </row>
    <row r="196" spans="1:9" ht="28" customHeight="1" x14ac:dyDescent="0.35">
      <c r="A196" s="19"/>
      <c r="B196" s="172" t="s">
        <v>172</v>
      </c>
      <c r="C196" s="166"/>
      <c r="D196" s="237" t="s">
        <v>721</v>
      </c>
      <c r="E196" s="21"/>
      <c r="F196" s="173" t="str">
        <f>IFERROR(ROUND(AVERAGE(F198:F203),0),"")</f>
        <v/>
      </c>
      <c r="G196" s="32"/>
      <c r="I196" s="174" t="str">
        <f>F196</f>
        <v/>
      </c>
    </row>
    <row r="197" spans="1:9" ht="10" customHeight="1" x14ac:dyDescent="0.35">
      <c r="A197" s="19"/>
      <c r="B197" s="172"/>
      <c r="C197" s="166"/>
      <c r="D197" s="239"/>
      <c r="E197" s="21"/>
      <c r="F197" s="31"/>
      <c r="G197" s="32"/>
    </row>
    <row r="198" spans="1:9" ht="28" customHeight="1" x14ac:dyDescent="0.35">
      <c r="A198" s="19"/>
      <c r="B198" s="162" t="s">
        <v>173</v>
      </c>
      <c r="C198" s="21"/>
      <c r="D198" s="251" t="s">
        <v>722</v>
      </c>
      <c r="E198" s="21"/>
      <c r="F198" s="173"/>
      <c r="G198" s="32"/>
    </row>
    <row r="199" spans="1:9" ht="28" customHeight="1" x14ac:dyDescent="0.35">
      <c r="A199" s="19"/>
      <c r="B199" s="162" t="s">
        <v>174</v>
      </c>
      <c r="C199" s="21"/>
      <c r="D199" s="251" t="s">
        <v>723</v>
      </c>
      <c r="E199" s="21"/>
      <c r="F199" s="173"/>
      <c r="G199" s="32"/>
    </row>
    <row r="200" spans="1:9" ht="28" customHeight="1" x14ac:dyDescent="0.35">
      <c r="A200" s="19"/>
      <c r="B200" s="162" t="s">
        <v>175</v>
      </c>
      <c r="C200" s="21"/>
      <c r="D200" s="251" t="s">
        <v>724</v>
      </c>
      <c r="E200" s="21"/>
      <c r="F200" s="173"/>
      <c r="G200" s="32"/>
    </row>
    <row r="201" spans="1:9" ht="28" customHeight="1" x14ac:dyDescent="0.35">
      <c r="A201" s="19"/>
      <c r="B201" s="162" t="s">
        <v>176</v>
      </c>
      <c r="C201" s="21"/>
      <c r="D201" s="251" t="s">
        <v>725</v>
      </c>
      <c r="E201" s="21"/>
      <c r="F201" s="173"/>
      <c r="G201" s="32"/>
    </row>
    <row r="202" spans="1:9" ht="28" customHeight="1" x14ac:dyDescent="0.35">
      <c r="A202" s="19"/>
      <c r="B202" s="162" t="s">
        <v>177</v>
      </c>
      <c r="C202" s="21"/>
      <c r="D202" s="251" t="s">
        <v>726</v>
      </c>
      <c r="E202" s="21"/>
      <c r="F202" s="173"/>
      <c r="G202" s="32"/>
    </row>
    <row r="203" spans="1:9" ht="28" customHeight="1" x14ac:dyDescent="0.35">
      <c r="A203" s="19"/>
      <c r="B203" s="162" t="s">
        <v>178</v>
      </c>
      <c r="C203" s="21"/>
      <c r="D203" s="251" t="s">
        <v>727</v>
      </c>
      <c r="E203" s="21"/>
      <c r="F203" s="173"/>
      <c r="G203" s="32"/>
    </row>
    <row r="204" spans="1:9" ht="10" customHeight="1" x14ac:dyDescent="0.35">
      <c r="A204" s="19"/>
      <c r="B204" s="165"/>
      <c r="C204" s="21"/>
      <c r="D204" s="239"/>
      <c r="E204" s="21"/>
      <c r="F204" s="31"/>
      <c r="G204" s="32"/>
    </row>
    <row r="205" spans="1:9" ht="28" customHeight="1" x14ac:dyDescent="0.35">
      <c r="A205" s="19"/>
      <c r="B205" s="172" t="s">
        <v>179</v>
      </c>
      <c r="C205" s="166"/>
      <c r="D205" s="237" t="s">
        <v>728</v>
      </c>
      <c r="E205" s="21"/>
      <c r="F205" s="173" t="str">
        <f>IFERROR(ROUND(AVERAGE(F207:F211),0),"")</f>
        <v/>
      </c>
      <c r="G205" s="32"/>
      <c r="I205" s="174" t="str">
        <f>F205</f>
        <v/>
      </c>
    </row>
    <row r="206" spans="1:9" ht="10" customHeight="1" x14ac:dyDescent="0.35">
      <c r="A206" s="19"/>
      <c r="B206" s="172"/>
      <c r="C206" s="166"/>
      <c r="D206" s="239"/>
      <c r="E206" s="21"/>
      <c r="F206" s="31"/>
      <c r="G206" s="32"/>
    </row>
    <row r="207" spans="1:9" ht="28" customHeight="1" x14ac:dyDescent="0.35">
      <c r="A207" s="19"/>
      <c r="B207" s="162" t="s">
        <v>180</v>
      </c>
      <c r="C207" s="21"/>
      <c r="D207" s="251" t="s">
        <v>729</v>
      </c>
      <c r="E207" s="21"/>
      <c r="F207" s="173"/>
      <c r="G207" s="32"/>
    </row>
    <row r="208" spans="1:9" ht="28" customHeight="1" x14ac:dyDescent="0.35">
      <c r="A208" s="19"/>
      <c r="B208" s="162" t="s">
        <v>181</v>
      </c>
      <c r="C208" s="21"/>
      <c r="D208" s="251" t="s">
        <v>730</v>
      </c>
      <c r="E208" s="21"/>
      <c r="F208" s="173"/>
      <c r="G208" s="32"/>
    </row>
    <row r="209" spans="1:9" ht="28" customHeight="1" x14ac:dyDescent="0.35">
      <c r="A209" s="19"/>
      <c r="B209" s="162" t="s">
        <v>182</v>
      </c>
      <c r="C209" s="21"/>
      <c r="D209" s="251" t="s">
        <v>731</v>
      </c>
      <c r="E209" s="21"/>
      <c r="F209" s="173"/>
      <c r="G209" s="32"/>
    </row>
    <row r="210" spans="1:9" ht="28" customHeight="1" x14ac:dyDescent="0.35">
      <c r="A210" s="19"/>
      <c r="B210" s="162" t="s">
        <v>183</v>
      </c>
      <c r="C210" s="21"/>
      <c r="D210" s="251" t="s">
        <v>732</v>
      </c>
      <c r="E210" s="21"/>
      <c r="F210" s="173"/>
      <c r="G210" s="32"/>
    </row>
    <row r="211" spans="1:9" ht="28" customHeight="1" x14ac:dyDescent="0.35">
      <c r="A211" s="19"/>
      <c r="B211" s="162" t="s">
        <v>184</v>
      </c>
      <c r="C211" s="21"/>
      <c r="D211" s="251" t="s">
        <v>733</v>
      </c>
      <c r="E211" s="21"/>
      <c r="F211" s="173"/>
      <c r="G211" s="32"/>
    </row>
    <row r="212" spans="1:9" ht="10" customHeight="1" x14ac:dyDescent="0.35">
      <c r="A212" s="19"/>
      <c r="B212" s="165"/>
      <c r="C212" s="21"/>
      <c r="D212" s="239"/>
      <c r="E212" s="21"/>
      <c r="F212" s="31"/>
      <c r="G212" s="32"/>
    </row>
    <row r="213" spans="1:9" ht="28" customHeight="1" x14ac:dyDescent="0.35">
      <c r="A213" s="19"/>
      <c r="B213" s="172" t="s">
        <v>185</v>
      </c>
      <c r="C213" s="166"/>
      <c r="D213" s="237" t="s">
        <v>734</v>
      </c>
      <c r="E213" s="21"/>
      <c r="F213" s="173" t="str">
        <f>IFERROR(ROUND(AVERAGE(F215:F219),0),"")</f>
        <v/>
      </c>
      <c r="G213" s="32"/>
      <c r="I213" s="174" t="str">
        <f>F213</f>
        <v/>
      </c>
    </row>
    <row r="214" spans="1:9" ht="10" customHeight="1" x14ac:dyDescent="0.35">
      <c r="A214" s="19"/>
      <c r="B214" s="172"/>
      <c r="C214" s="166"/>
      <c r="D214" s="239"/>
      <c r="E214" s="21"/>
      <c r="F214" s="31"/>
      <c r="G214" s="32"/>
    </row>
    <row r="215" spans="1:9" ht="28" customHeight="1" x14ac:dyDescent="0.35">
      <c r="A215" s="19"/>
      <c r="B215" s="162" t="s">
        <v>186</v>
      </c>
      <c r="C215" s="21"/>
      <c r="D215" s="251" t="s">
        <v>735</v>
      </c>
      <c r="E215" s="21"/>
      <c r="F215" s="173"/>
      <c r="G215" s="32"/>
    </row>
    <row r="216" spans="1:9" ht="28" customHeight="1" x14ac:dyDescent="0.35">
      <c r="A216" s="19"/>
      <c r="B216" s="162" t="s">
        <v>187</v>
      </c>
      <c r="C216" s="21"/>
      <c r="D216" s="251" t="s">
        <v>736</v>
      </c>
      <c r="E216" s="21"/>
      <c r="F216" s="173"/>
      <c r="G216" s="32"/>
    </row>
    <row r="217" spans="1:9" ht="28" customHeight="1" x14ac:dyDescent="0.35">
      <c r="A217" s="19"/>
      <c r="B217" s="162" t="s">
        <v>188</v>
      </c>
      <c r="C217" s="21"/>
      <c r="D217" s="251" t="s">
        <v>737</v>
      </c>
      <c r="E217" s="21"/>
      <c r="F217" s="173"/>
      <c r="G217" s="32"/>
    </row>
    <row r="218" spans="1:9" ht="28" customHeight="1" x14ac:dyDescent="0.35">
      <c r="A218" s="19"/>
      <c r="B218" s="162" t="s">
        <v>189</v>
      </c>
      <c r="C218" s="21"/>
      <c r="D218" s="251" t="s">
        <v>738</v>
      </c>
      <c r="E218" s="21"/>
      <c r="F218" s="173"/>
      <c r="G218" s="32"/>
    </row>
    <row r="219" spans="1:9" ht="28" customHeight="1" x14ac:dyDescent="0.35">
      <c r="A219" s="19"/>
      <c r="B219" s="162" t="s">
        <v>190</v>
      </c>
      <c r="C219" s="21"/>
      <c r="D219" s="251" t="s">
        <v>739</v>
      </c>
      <c r="E219" s="21"/>
      <c r="F219" s="173"/>
      <c r="G219" s="32"/>
    </row>
    <row r="220" spans="1:9" ht="10" customHeight="1" x14ac:dyDescent="0.35">
      <c r="A220" s="19"/>
      <c r="B220" s="165"/>
      <c r="C220" s="21"/>
      <c r="D220" s="239"/>
      <c r="E220" s="21"/>
      <c r="F220" s="31"/>
      <c r="G220" s="32"/>
    </row>
    <row r="221" spans="1:9" ht="28" customHeight="1" x14ac:dyDescent="0.35">
      <c r="A221" s="19"/>
      <c r="B221" s="172" t="s">
        <v>191</v>
      </c>
      <c r="C221" s="166"/>
      <c r="D221" s="237" t="s">
        <v>740</v>
      </c>
      <c r="E221" s="21"/>
      <c r="F221" s="173" t="str">
        <f>IFERROR(ROUND(AVERAGE(F223:F226),0),"")</f>
        <v/>
      </c>
      <c r="G221" s="32"/>
      <c r="I221" s="174" t="str">
        <f>F221</f>
        <v/>
      </c>
    </row>
    <row r="222" spans="1:9" ht="10" customHeight="1" x14ac:dyDescent="0.35">
      <c r="A222" s="19"/>
      <c r="B222" s="172"/>
      <c r="C222" s="166"/>
      <c r="D222" s="239"/>
      <c r="E222" s="21"/>
      <c r="F222" s="31"/>
      <c r="G222" s="32"/>
    </row>
    <row r="223" spans="1:9" ht="28" customHeight="1" x14ac:dyDescent="0.35">
      <c r="A223" s="19"/>
      <c r="B223" s="162" t="s">
        <v>192</v>
      </c>
      <c r="C223" s="21"/>
      <c r="D223" s="251" t="s">
        <v>741</v>
      </c>
      <c r="E223" s="21"/>
      <c r="F223" s="173"/>
      <c r="G223" s="32"/>
    </row>
    <row r="224" spans="1:9" ht="28" customHeight="1" x14ac:dyDescent="0.35">
      <c r="A224" s="19"/>
      <c r="B224" s="162" t="s">
        <v>193</v>
      </c>
      <c r="C224" s="21"/>
      <c r="D224" s="251" t="s">
        <v>742</v>
      </c>
      <c r="E224" s="21"/>
      <c r="F224" s="173"/>
      <c r="G224" s="32"/>
    </row>
    <row r="225" spans="1:9" ht="28" customHeight="1" x14ac:dyDescent="0.35">
      <c r="A225" s="19"/>
      <c r="B225" s="162" t="s">
        <v>194</v>
      </c>
      <c r="C225" s="21"/>
      <c r="D225" s="251" t="s">
        <v>743</v>
      </c>
      <c r="E225" s="21"/>
      <c r="F225" s="173"/>
      <c r="G225" s="32"/>
    </row>
    <row r="226" spans="1:9" ht="28" customHeight="1" x14ac:dyDescent="0.35">
      <c r="A226" s="19"/>
      <c r="B226" s="162" t="s">
        <v>195</v>
      </c>
      <c r="C226" s="21"/>
      <c r="D226" s="251" t="s">
        <v>744</v>
      </c>
      <c r="E226" s="21"/>
      <c r="F226" s="173"/>
      <c r="G226" s="32"/>
    </row>
    <row r="227" spans="1:9" ht="10" customHeight="1" x14ac:dyDescent="0.35">
      <c r="A227" s="19"/>
      <c r="B227" s="165"/>
      <c r="C227" s="21"/>
      <c r="D227" s="169"/>
      <c r="E227" s="21"/>
      <c r="F227" s="31"/>
      <c r="G227" s="32"/>
    </row>
    <row r="228" spans="1:9" ht="28" customHeight="1" x14ac:dyDescent="0.35">
      <c r="A228" s="19"/>
      <c r="B228" s="165"/>
      <c r="C228" s="21"/>
      <c r="D228" s="252" t="s">
        <v>745</v>
      </c>
      <c r="E228" s="21"/>
      <c r="F228" s="177">
        <f>I228</f>
        <v>0</v>
      </c>
      <c r="G228" s="32"/>
      <c r="I228" s="174">
        <f>COUNTIF(I$9:I$221,3)</f>
        <v>0</v>
      </c>
    </row>
    <row r="229" spans="1:9" ht="28" customHeight="1" x14ac:dyDescent="0.35">
      <c r="A229" s="19"/>
      <c r="B229" s="165"/>
      <c r="C229" s="21"/>
      <c r="D229" s="252" t="s">
        <v>746</v>
      </c>
      <c r="E229" s="21"/>
      <c r="F229" s="178">
        <f>I229</f>
        <v>0</v>
      </c>
      <c r="G229" s="32"/>
      <c r="I229" s="174">
        <f>COUNTIF(I$9:I$221,2)</f>
        <v>0</v>
      </c>
    </row>
    <row r="230" spans="1:9" ht="28" customHeight="1" x14ac:dyDescent="0.35">
      <c r="A230" s="19"/>
      <c r="B230" s="165"/>
      <c r="C230" s="21"/>
      <c r="D230" s="252" t="s">
        <v>747</v>
      </c>
      <c r="E230" s="21"/>
      <c r="F230" s="179">
        <f>I230</f>
        <v>0</v>
      </c>
      <c r="G230" s="32"/>
      <c r="I230" s="174">
        <f>COUNTIF(I$9:I$221,1)</f>
        <v>0</v>
      </c>
    </row>
    <row r="231" spans="1:9" ht="28" customHeight="1" x14ac:dyDescent="0.35">
      <c r="A231" s="19"/>
      <c r="B231" s="165"/>
      <c r="C231" s="21"/>
      <c r="D231" s="252" t="s">
        <v>748</v>
      </c>
      <c r="E231" s="21"/>
      <c r="F231" s="180">
        <f>I231</f>
        <v>0</v>
      </c>
      <c r="G231" s="32"/>
      <c r="I231" s="174">
        <f>COUNTIF(I$9:I$221,0)</f>
        <v>0</v>
      </c>
    </row>
    <row r="232" spans="1:9" ht="10" customHeight="1" x14ac:dyDescent="0.35">
      <c r="A232" s="24"/>
      <c r="B232" s="161"/>
      <c r="C232" s="25"/>
      <c r="D232" s="181"/>
      <c r="E232" s="25"/>
      <c r="F232" s="35"/>
      <c r="G232" s="36"/>
    </row>
  </sheetData>
  <sheetProtection algorithmName="SHA-512" hashValue="koXyLag7Gg1Ms/tDh3w7sxDMQFfXr/SnpsLAGihfhlcSDqtHtEKhHC1sRKX+xnvqzPHafjHvX/Vt/KUL/4oqNw==" saltValue="ZBUCIJkvAfJxvlMvceEWTQ==" spinCount="100000" sheet="1" objects="1" scenarios="1"/>
  <mergeCells count="2">
    <mergeCell ref="D6:F6"/>
    <mergeCell ref="B4:F4"/>
  </mergeCells>
  <conditionalFormatting sqref="F11">
    <cfRule type="cellIs" dxfId="329" priority="157" operator="equal">
      <formula>1</formula>
    </cfRule>
    <cfRule type="cellIs" dxfId="328" priority="158" operator="equal">
      <formula>3</formula>
    </cfRule>
    <cfRule type="cellIs" dxfId="327" priority="159" operator="equal">
      <formula>2</formula>
    </cfRule>
    <cfRule type="cellIs" dxfId="326" priority="160" operator="equal">
      <formula>0</formula>
    </cfRule>
  </conditionalFormatting>
  <conditionalFormatting sqref="F12:F15">
    <cfRule type="cellIs" dxfId="325" priority="152" operator="equal">
      <formula>1</formula>
    </cfRule>
    <cfRule type="cellIs" dxfId="324" priority="153" operator="equal">
      <formula>3</formula>
    </cfRule>
    <cfRule type="cellIs" dxfId="323" priority="154" operator="equal">
      <formula>2</formula>
    </cfRule>
    <cfRule type="cellIs" dxfId="322" priority="155" operator="equal">
      <formula>0</formula>
    </cfRule>
  </conditionalFormatting>
  <conditionalFormatting sqref="F9">
    <cfRule type="cellIs" dxfId="321" priority="147" operator="equal">
      <formula>1</formula>
    </cfRule>
    <cfRule type="cellIs" dxfId="320" priority="148" operator="equal">
      <formula>3</formula>
    </cfRule>
    <cfRule type="cellIs" dxfId="319" priority="149" operator="equal">
      <formula>2</formula>
    </cfRule>
    <cfRule type="cellIs" dxfId="318" priority="150" operator="equal">
      <formula>0</formula>
    </cfRule>
  </conditionalFormatting>
  <conditionalFormatting sqref="F19:F25">
    <cfRule type="cellIs" dxfId="317" priority="142" operator="equal">
      <formula>1</formula>
    </cfRule>
    <cfRule type="cellIs" dxfId="316" priority="143" operator="equal">
      <formula>3</formula>
    </cfRule>
    <cfRule type="cellIs" dxfId="315" priority="144" operator="equal">
      <formula>2</formula>
    </cfRule>
    <cfRule type="cellIs" dxfId="314" priority="145" operator="equal">
      <formula>0</formula>
    </cfRule>
  </conditionalFormatting>
  <conditionalFormatting sqref="F223:F226 F215:F219 F207:F211 F198:F203 F191:F194 F183:F187 F175:F179 F167:F171 F160:F163 F152:F156 F145:F148 F139:F141 F131:F135 F122:F126 F114:F118 F106:F110 F99:F102 F91:F95 F83:F87 F75:F79 F67:F71 F59:F63 F51:F55 F44:F46 F38:F40 F29:F34">
    <cfRule type="cellIs" dxfId="313" priority="137" operator="equal">
      <formula>1</formula>
    </cfRule>
    <cfRule type="cellIs" dxfId="312" priority="138" operator="equal">
      <formula>3</formula>
    </cfRule>
    <cfRule type="cellIs" dxfId="311" priority="139" operator="equal">
      <formula>2</formula>
    </cfRule>
    <cfRule type="cellIs" dxfId="310" priority="140" operator="equal">
      <formula>0</formula>
    </cfRule>
  </conditionalFormatting>
  <conditionalFormatting sqref="F17">
    <cfRule type="cellIs" dxfId="309" priority="132" operator="equal">
      <formula>1</formula>
    </cfRule>
    <cfRule type="cellIs" dxfId="308" priority="133" operator="equal">
      <formula>3</formula>
    </cfRule>
    <cfRule type="cellIs" dxfId="307" priority="134" operator="equal">
      <formula>2</formula>
    </cfRule>
    <cfRule type="cellIs" dxfId="306" priority="135" operator="equal">
      <formula>0</formula>
    </cfRule>
  </conditionalFormatting>
  <conditionalFormatting sqref="F27">
    <cfRule type="cellIs" dxfId="305" priority="127" operator="equal">
      <formula>1</formula>
    </cfRule>
    <cfRule type="cellIs" dxfId="304" priority="128" operator="equal">
      <formula>3</formula>
    </cfRule>
    <cfRule type="cellIs" dxfId="303" priority="129" operator="equal">
      <formula>2</formula>
    </cfRule>
    <cfRule type="cellIs" dxfId="302" priority="130" operator="equal">
      <formula>0</formula>
    </cfRule>
  </conditionalFormatting>
  <conditionalFormatting sqref="F36">
    <cfRule type="cellIs" dxfId="301" priority="122" operator="equal">
      <formula>1</formula>
    </cfRule>
    <cfRule type="cellIs" dxfId="300" priority="123" operator="equal">
      <formula>3</formula>
    </cfRule>
    <cfRule type="cellIs" dxfId="299" priority="124" operator="equal">
      <formula>2</formula>
    </cfRule>
    <cfRule type="cellIs" dxfId="298" priority="125" operator="equal">
      <formula>0</formula>
    </cfRule>
  </conditionalFormatting>
  <conditionalFormatting sqref="F42">
    <cfRule type="cellIs" dxfId="297" priority="117" operator="equal">
      <formula>1</formula>
    </cfRule>
    <cfRule type="cellIs" dxfId="296" priority="118" operator="equal">
      <formula>3</formula>
    </cfRule>
    <cfRule type="cellIs" dxfId="295" priority="119" operator="equal">
      <formula>2</formula>
    </cfRule>
    <cfRule type="cellIs" dxfId="294" priority="120" operator="equal">
      <formula>0</formula>
    </cfRule>
  </conditionalFormatting>
  <conditionalFormatting sqref="F49">
    <cfRule type="cellIs" dxfId="293" priority="112" operator="equal">
      <formula>1</formula>
    </cfRule>
    <cfRule type="cellIs" dxfId="292" priority="113" operator="equal">
      <formula>3</formula>
    </cfRule>
    <cfRule type="cellIs" dxfId="291" priority="114" operator="equal">
      <formula>2</formula>
    </cfRule>
    <cfRule type="cellIs" dxfId="290" priority="115" operator="equal">
      <formula>0</formula>
    </cfRule>
  </conditionalFormatting>
  <conditionalFormatting sqref="F57">
    <cfRule type="cellIs" dxfId="289" priority="107" operator="equal">
      <formula>1</formula>
    </cfRule>
    <cfRule type="cellIs" dxfId="288" priority="108" operator="equal">
      <formula>3</formula>
    </cfRule>
    <cfRule type="cellIs" dxfId="287" priority="109" operator="equal">
      <formula>2</formula>
    </cfRule>
    <cfRule type="cellIs" dxfId="286" priority="110" operator="equal">
      <formula>0</formula>
    </cfRule>
  </conditionalFormatting>
  <conditionalFormatting sqref="F65">
    <cfRule type="cellIs" dxfId="285" priority="102" operator="equal">
      <formula>1</formula>
    </cfRule>
    <cfRule type="cellIs" dxfId="284" priority="103" operator="equal">
      <formula>3</formula>
    </cfRule>
    <cfRule type="cellIs" dxfId="283" priority="104" operator="equal">
      <formula>2</formula>
    </cfRule>
    <cfRule type="cellIs" dxfId="282" priority="105" operator="equal">
      <formula>0</formula>
    </cfRule>
  </conditionalFormatting>
  <conditionalFormatting sqref="F73">
    <cfRule type="cellIs" dxfId="281" priority="97" operator="equal">
      <formula>1</formula>
    </cfRule>
    <cfRule type="cellIs" dxfId="280" priority="98" operator="equal">
      <formula>3</formula>
    </cfRule>
    <cfRule type="cellIs" dxfId="279" priority="99" operator="equal">
      <formula>2</formula>
    </cfRule>
    <cfRule type="cellIs" dxfId="278" priority="100" operator="equal">
      <formula>0</formula>
    </cfRule>
  </conditionalFormatting>
  <conditionalFormatting sqref="F81">
    <cfRule type="cellIs" dxfId="277" priority="92" operator="equal">
      <formula>1</formula>
    </cfRule>
    <cfRule type="cellIs" dxfId="276" priority="93" operator="equal">
      <formula>3</formula>
    </cfRule>
    <cfRule type="cellIs" dxfId="275" priority="94" operator="equal">
      <formula>2</formula>
    </cfRule>
    <cfRule type="cellIs" dxfId="274" priority="95" operator="equal">
      <formula>0</formula>
    </cfRule>
  </conditionalFormatting>
  <conditionalFormatting sqref="F89">
    <cfRule type="cellIs" dxfId="273" priority="87" operator="equal">
      <formula>1</formula>
    </cfRule>
    <cfRule type="cellIs" dxfId="272" priority="88" operator="equal">
      <formula>3</formula>
    </cfRule>
    <cfRule type="cellIs" dxfId="271" priority="89" operator="equal">
      <formula>2</formula>
    </cfRule>
    <cfRule type="cellIs" dxfId="270" priority="90" operator="equal">
      <formula>0</formula>
    </cfRule>
  </conditionalFormatting>
  <conditionalFormatting sqref="F97">
    <cfRule type="cellIs" dxfId="269" priority="82" operator="equal">
      <formula>1</formula>
    </cfRule>
    <cfRule type="cellIs" dxfId="268" priority="83" operator="equal">
      <formula>3</formula>
    </cfRule>
    <cfRule type="cellIs" dxfId="267" priority="84" operator="equal">
      <formula>2</formula>
    </cfRule>
    <cfRule type="cellIs" dxfId="266" priority="85" operator="equal">
      <formula>0</formula>
    </cfRule>
  </conditionalFormatting>
  <conditionalFormatting sqref="F104">
    <cfRule type="cellIs" dxfId="265" priority="77" operator="equal">
      <formula>1</formula>
    </cfRule>
    <cfRule type="cellIs" dxfId="264" priority="78" operator="equal">
      <formula>3</formula>
    </cfRule>
    <cfRule type="cellIs" dxfId="263" priority="79" operator="equal">
      <formula>2</formula>
    </cfRule>
    <cfRule type="cellIs" dxfId="262" priority="80" operator="equal">
      <formula>0</formula>
    </cfRule>
  </conditionalFormatting>
  <conditionalFormatting sqref="F112">
    <cfRule type="cellIs" dxfId="261" priority="72" operator="equal">
      <formula>1</formula>
    </cfRule>
    <cfRule type="cellIs" dxfId="260" priority="73" operator="equal">
      <formula>3</formula>
    </cfRule>
    <cfRule type="cellIs" dxfId="259" priority="74" operator="equal">
      <formula>2</formula>
    </cfRule>
    <cfRule type="cellIs" dxfId="258" priority="75" operator="equal">
      <formula>0</formula>
    </cfRule>
  </conditionalFormatting>
  <conditionalFormatting sqref="F120">
    <cfRule type="cellIs" dxfId="257" priority="67" operator="equal">
      <formula>1</formula>
    </cfRule>
    <cfRule type="cellIs" dxfId="256" priority="68" operator="equal">
      <formula>3</formula>
    </cfRule>
    <cfRule type="cellIs" dxfId="255" priority="69" operator="equal">
      <formula>2</formula>
    </cfRule>
    <cfRule type="cellIs" dxfId="254" priority="70" operator="equal">
      <formula>0</formula>
    </cfRule>
  </conditionalFormatting>
  <conditionalFormatting sqref="F129">
    <cfRule type="cellIs" dxfId="253" priority="62" operator="equal">
      <formula>1</formula>
    </cfRule>
    <cfRule type="cellIs" dxfId="252" priority="63" operator="equal">
      <formula>3</formula>
    </cfRule>
    <cfRule type="cellIs" dxfId="251" priority="64" operator="equal">
      <formula>2</formula>
    </cfRule>
    <cfRule type="cellIs" dxfId="250" priority="65" operator="equal">
      <formula>0</formula>
    </cfRule>
  </conditionalFormatting>
  <conditionalFormatting sqref="F137">
    <cfRule type="cellIs" dxfId="249" priority="57" operator="equal">
      <formula>1</formula>
    </cfRule>
    <cfRule type="cellIs" dxfId="248" priority="58" operator="equal">
      <formula>3</formula>
    </cfRule>
    <cfRule type="cellIs" dxfId="247" priority="59" operator="equal">
      <formula>2</formula>
    </cfRule>
    <cfRule type="cellIs" dxfId="246" priority="60" operator="equal">
      <formula>0</formula>
    </cfRule>
  </conditionalFormatting>
  <conditionalFormatting sqref="F143">
    <cfRule type="cellIs" dxfId="245" priority="52" operator="equal">
      <formula>1</formula>
    </cfRule>
    <cfRule type="cellIs" dxfId="244" priority="53" operator="equal">
      <formula>3</formula>
    </cfRule>
    <cfRule type="cellIs" dxfId="243" priority="54" operator="equal">
      <formula>2</formula>
    </cfRule>
    <cfRule type="cellIs" dxfId="242" priority="55" operator="equal">
      <formula>0</formula>
    </cfRule>
  </conditionalFormatting>
  <conditionalFormatting sqref="F150">
    <cfRule type="cellIs" dxfId="241" priority="47" operator="equal">
      <formula>1</formula>
    </cfRule>
    <cfRule type="cellIs" dxfId="240" priority="48" operator="equal">
      <formula>3</formula>
    </cfRule>
    <cfRule type="cellIs" dxfId="239" priority="49" operator="equal">
      <formula>2</formula>
    </cfRule>
    <cfRule type="cellIs" dxfId="238" priority="50" operator="equal">
      <formula>0</formula>
    </cfRule>
  </conditionalFormatting>
  <conditionalFormatting sqref="F158">
    <cfRule type="cellIs" dxfId="237" priority="42" operator="equal">
      <formula>1</formula>
    </cfRule>
    <cfRule type="cellIs" dxfId="236" priority="43" operator="equal">
      <formula>3</formula>
    </cfRule>
    <cfRule type="cellIs" dxfId="235" priority="44" operator="equal">
      <formula>2</formula>
    </cfRule>
    <cfRule type="cellIs" dxfId="234" priority="45" operator="equal">
      <formula>0</formula>
    </cfRule>
  </conditionalFormatting>
  <conditionalFormatting sqref="F165">
    <cfRule type="cellIs" dxfId="233" priority="37" operator="equal">
      <formula>1</formula>
    </cfRule>
    <cfRule type="cellIs" dxfId="232" priority="38" operator="equal">
      <formula>3</formula>
    </cfRule>
    <cfRule type="cellIs" dxfId="231" priority="39" operator="equal">
      <formula>2</formula>
    </cfRule>
    <cfRule type="cellIs" dxfId="230" priority="40" operator="equal">
      <formula>0</formula>
    </cfRule>
  </conditionalFormatting>
  <conditionalFormatting sqref="F173">
    <cfRule type="cellIs" dxfId="229" priority="32" operator="equal">
      <formula>1</formula>
    </cfRule>
    <cfRule type="cellIs" dxfId="228" priority="33" operator="equal">
      <formula>3</formula>
    </cfRule>
    <cfRule type="cellIs" dxfId="227" priority="34" operator="equal">
      <formula>2</formula>
    </cfRule>
    <cfRule type="cellIs" dxfId="226" priority="35" operator="equal">
      <formula>0</formula>
    </cfRule>
  </conditionalFormatting>
  <conditionalFormatting sqref="F181">
    <cfRule type="cellIs" dxfId="225" priority="27" operator="equal">
      <formula>1</formula>
    </cfRule>
    <cfRule type="cellIs" dxfId="224" priority="28" operator="equal">
      <formula>3</formula>
    </cfRule>
    <cfRule type="cellIs" dxfId="223" priority="29" operator="equal">
      <formula>2</formula>
    </cfRule>
    <cfRule type="cellIs" dxfId="222" priority="30" operator="equal">
      <formula>0</formula>
    </cfRule>
  </conditionalFormatting>
  <conditionalFormatting sqref="F189">
    <cfRule type="cellIs" dxfId="221" priority="22" operator="equal">
      <formula>1</formula>
    </cfRule>
    <cfRule type="cellIs" dxfId="220" priority="23" operator="equal">
      <formula>3</formula>
    </cfRule>
    <cfRule type="cellIs" dxfId="219" priority="24" operator="equal">
      <formula>2</formula>
    </cfRule>
    <cfRule type="cellIs" dxfId="218" priority="25" operator="equal">
      <formula>0</formula>
    </cfRule>
  </conditionalFormatting>
  <conditionalFormatting sqref="F196">
    <cfRule type="cellIs" dxfId="217" priority="17" operator="equal">
      <formula>1</formula>
    </cfRule>
    <cfRule type="cellIs" dxfId="216" priority="18" operator="equal">
      <formula>3</formula>
    </cfRule>
    <cfRule type="cellIs" dxfId="215" priority="19" operator="equal">
      <formula>2</formula>
    </cfRule>
    <cfRule type="cellIs" dxfId="214" priority="20" operator="equal">
      <formula>0</formula>
    </cfRule>
  </conditionalFormatting>
  <conditionalFormatting sqref="F205">
    <cfRule type="cellIs" dxfId="213" priority="12" operator="equal">
      <formula>1</formula>
    </cfRule>
    <cfRule type="cellIs" dxfId="212" priority="13" operator="equal">
      <formula>3</formula>
    </cfRule>
    <cfRule type="cellIs" dxfId="211" priority="14" operator="equal">
      <formula>2</formula>
    </cfRule>
    <cfRule type="cellIs" dxfId="210" priority="15" operator="equal">
      <formula>0</formula>
    </cfRule>
  </conditionalFormatting>
  <conditionalFormatting sqref="F213">
    <cfRule type="cellIs" dxfId="209" priority="7" operator="equal">
      <formula>1</formula>
    </cfRule>
    <cfRule type="cellIs" dxfId="208" priority="8" operator="equal">
      <formula>3</formula>
    </cfRule>
    <cfRule type="cellIs" dxfId="207" priority="9" operator="equal">
      <formula>2</formula>
    </cfRule>
    <cfRule type="cellIs" dxfId="206" priority="10" operator="equal">
      <formula>0</formula>
    </cfRule>
  </conditionalFormatting>
  <conditionalFormatting sqref="F221">
    <cfRule type="cellIs" dxfId="205" priority="2" operator="equal">
      <formula>1</formula>
    </cfRule>
    <cfRule type="cellIs" dxfId="204" priority="3" operator="equal">
      <formula>3</formula>
    </cfRule>
    <cfRule type="cellIs" dxfId="203" priority="4" operator="equal">
      <formula>2</formula>
    </cfRule>
    <cfRule type="cellIs" dxfId="202" priority="5" operator="equal">
      <formula>0</formula>
    </cfRule>
  </conditionalFormatting>
  <dataValidations count="1">
    <dataValidation type="whole" allowBlank="1" showInputMessage="1" showErrorMessage="1" error="Geben Sie einen Wert von 0 bis 3 ein!" sqref="F11:F15 F19:F25 F29:F34 F38:F40 F44:F46 F51:F55 F59:F63 F67:F71 F75:F79 F83:F87 F91:F95 F99:F102 F106:F110 F114:F118 F122:F126 F131:F135 F139:F141 F145:F148 F152:F156 F160:F163 F167:F171 F175:F179 F183:F187 F191:F194 F198:F203 F207:F211 F215:F219 F223:F226" xr:uid="{3379A7F9-E102-4CBF-8A25-3897A18FEB89}">
      <formula1>0</formula1>
      <formula2>3</formula2>
    </dataValidation>
  </dataValidations>
  <printOptions horizontalCentered="1"/>
  <pageMargins left="0.39370078740157483" right="0.39370078740157483" top="1.5748031496062993" bottom="0.59055118110236227" header="0.39370078740157483" footer="0.31496062992125984"/>
  <pageSetup paperSize="9" fitToHeight="0" orientation="landscape" r:id="rId1"/>
  <headerFooter>
    <oddHeader>&amp;L&amp;"Verdana,Standard"&amp;9&amp;G&amp;C&amp;"Verdana,Fett"&amp;12
IPMA Level D
Demande de recertification
Autoévaluation en management de projet&amp;R&amp;G</oddHeader>
    <oddFooter>&amp;L&amp;"Verdana,Standard"&amp;9© VZPM&amp;C&amp;"Verdana,Standard"&amp;9&amp;F&amp;R&amp;"Verdana,Standard"&amp;9&amp;A page &amp;P/&amp;N</oddFooter>
  </headerFooter>
  <ignoredErrors>
    <ignoredError sqref="B8" numberStoredAsText="1"/>
    <ignoredError sqref="B9 B17:B27 B36:B221" twoDigitTextYear="1"/>
    <ignoredError sqref="F9:F10 F73:F222 F227:F230 F16:F72" unlockedFormula="1"/>
  </ignoredErrors>
  <legacyDrawingHF r:id="rId2"/>
  <extLst>
    <ext xmlns:x14="http://schemas.microsoft.com/office/spreadsheetml/2009/9/main" uri="{78C0D931-6437-407d-A8EE-F0AAD7539E65}">
      <x14:conditionalFormattings>
        <x14:conditionalFormatting xmlns:xm="http://schemas.microsoft.com/office/excel/2006/main">
          <x14:cfRule type="notContainsText" priority="156" operator="notContains" id="{8F1EB6D2-96AF-4243-A7F9-13AFDFF3F58E}">
            <xm:f>ISERROR(SEARCH("",F11))</xm:f>
            <xm:f>""</xm:f>
            <x14:dxf>
              <fill>
                <patternFill>
                  <bgColor theme="0"/>
                </patternFill>
              </fill>
            </x14:dxf>
          </x14:cfRule>
          <xm:sqref>F11</xm:sqref>
        </x14:conditionalFormatting>
        <x14:conditionalFormatting xmlns:xm="http://schemas.microsoft.com/office/excel/2006/main">
          <x14:cfRule type="notContainsText" priority="151" operator="notContains" id="{2A8B2993-9DAD-48A5-AAEC-2AA4BDE89026}">
            <xm:f>ISERROR(SEARCH("",F12))</xm:f>
            <xm:f>""</xm:f>
            <x14:dxf>
              <fill>
                <patternFill>
                  <bgColor theme="0"/>
                </patternFill>
              </fill>
            </x14:dxf>
          </x14:cfRule>
          <xm:sqref>F12:F15</xm:sqref>
        </x14:conditionalFormatting>
        <x14:conditionalFormatting xmlns:xm="http://schemas.microsoft.com/office/excel/2006/main">
          <x14:cfRule type="notContainsText" priority="146" operator="notContains" id="{D8338BC2-8D2D-4196-B21F-401FA8A6DD65}">
            <xm:f>ISERROR(SEARCH("",F9))</xm:f>
            <xm:f>""</xm:f>
            <x14:dxf>
              <fill>
                <patternFill>
                  <bgColor theme="0" tint="-0.14996795556505021"/>
                </patternFill>
              </fill>
            </x14:dxf>
          </x14:cfRule>
          <xm:sqref>F9</xm:sqref>
        </x14:conditionalFormatting>
        <x14:conditionalFormatting xmlns:xm="http://schemas.microsoft.com/office/excel/2006/main">
          <x14:cfRule type="notContainsText" priority="141" operator="notContains" id="{37415D55-2A1F-4065-8A05-8AEFF1F166E1}">
            <xm:f>ISERROR(SEARCH("",F19))</xm:f>
            <xm:f>""</xm:f>
            <x14:dxf>
              <fill>
                <patternFill>
                  <bgColor theme="0"/>
                </patternFill>
              </fill>
            </x14:dxf>
          </x14:cfRule>
          <xm:sqref>F19:F25</xm:sqref>
        </x14:conditionalFormatting>
        <x14:conditionalFormatting xmlns:xm="http://schemas.microsoft.com/office/excel/2006/main">
          <x14:cfRule type="notContainsText" priority="136" operator="notContains" id="{3B2ABFDF-BD79-4E81-A15D-28080EC939D6}">
            <xm:f>ISERROR(SEARCH("",F29))</xm:f>
            <xm:f>""</xm:f>
            <x14:dxf>
              <fill>
                <patternFill>
                  <bgColor theme="0"/>
                </patternFill>
              </fill>
            </x14:dxf>
          </x14:cfRule>
          <xm:sqref>F223:F226 F215:F219 F207:F211 F198:F203 F191:F194 F183:F187 F175:F179 F167:F171 F160:F163 F152:F156 F145:F148 F139:F141 F131:F135 F122:F126 F114:F118 F106:F110 F99:F102 F91:F95 F83:F87 F75:F79 F67:F71 F59:F63 F51:F55 F44:F46 F38:F40 F29:F34</xm:sqref>
        </x14:conditionalFormatting>
        <x14:conditionalFormatting xmlns:xm="http://schemas.microsoft.com/office/excel/2006/main">
          <x14:cfRule type="notContainsText" priority="131" operator="notContains" id="{2FF62C4D-8B19-44F0-9479-43A130794444}">
            <xm:f>ISERROR(SEARCH("",F17))</xm:f>
            <xm:f>""</xm:f>
            <x14:dxf>
              <fill>
                <patternFill>
                  <bgColor theme="0" tint="-0.14996795556505021"/>
                </patternFill>
              </fill>
            </x14:dxf>
          </x14:cfRule>
          <xm:sqref>F17</xm:sqref>
        </x14:conditionalFormatting>
        <x14:conditionalFormatting xmlns:xm="http://schemas.microsoft.com/office/excel/2006/main">
          <x14:cfRule type="notContainsText" priority="126" operator="notContains" id="{011B0A3F-3783-4E0C-8345-590E9260698B}">
            <xm:f>ISERROR(SEARCH("",F27))</xm:f>
            <xm:f>""</xm:f>
            <x14:dxf>
              <fill>
                <patternFill>
                  <bgColor theme="0" tint="-0.14996795556505021"/>
                </patternFill>
              </fill>
            </x14:dxf>
          </x14:cfRule>
          <xm:sqref>F27</xm:sqref>
        </x14:conditionalFormatting>
        <x14:conditionalFormatting xmlns:xm="http://schemas.microsoft.com/office/excel/2006/main">
          <x14:cfRule type="notContainsText" priority="121" operator="notContains" id="{F9D49F36-3C8A-42E7-9A1F-4E31935C9289}">
            <xm:f>ISERROR(SEARCH("",F36))</xm:f>
            <xm:f>""</xm:f>
            <x14:dxf>
              <fill>
                <patternFill>
                  <bgColor theme="0" tint="-0.14996795556505021"/>
                </patternFill>
              </fill>
            </x14:dxf>
          </x14:cfRule>
          <xm:sqref>F36</xm:sqref>
        </x14:conditionalFormatting>
        <x14:conditionalFormatting xmlns:xm="http://schemas.microsoft.com/office/excel/2006/main">
          <x14:cfRule type="notContainsText" priority="116" operator="notContains" id="{67EA6DB9-685C-4C76-8847-BABFA7525972}">
            <xm:f>ISERROR(SEARCH("",F42))</xm:f>
            <xm:f>""</xm:f>
            <x14:dxf>
              <fill>
                <patternFill>
                  <bgColor theme="0" tint="-0.14996795556505021"/>
                </patternFill>
              </fill>
            </x14:dxf>
          </x14:cfRule>
          <xm:sqref>F42</xm:sqref>
        </x14:conditionalFormatting>
        <x14:conditionalFormatting xmlns:xm="http://schemas.microsoft.com/office/excel/2006/main">
          <x14:cfRule type="notContainsText" priority="111" operator="notContains" id="{021895A4-BC33-4843-AC6F-7104721ADF5F}">
            <xm:f>ISERROR(SEARCH("",F49))</xm:f>
            <xm:f>""</xm:f>
            <x14:dxf>
              <fill>
                <patternFill>
                  <bgColor theme="0" tint="-0.14996795556505021"/>
                </patternFill>
              </fill>
            </x14:dxf>
          </x14:cfRule>
          <xm:sqref>F49</xm:sqref>
        </x14:conditionalFormatting>
        <x14:conditionalFormatting xmlns:xm="http://schemas.microsoft.com/office/excel/2006/main">
          <x14:cfRule type="notContainsText" priority="106" operator="notContains" id="{448B2DAE-322E-40C1-99D4-864714D9828B}">
            <xm:f>ISERROR(SEARCH("",F57))</xm:f>
            <xm:f>""</xm:f>
            <x14:dxf>
              <fill>
                <patternFill>
                  <bgColor theme="0" tint="-0.14996795556505021"/>
                </patternFill>
              </fill>
            </x14:dxf>
          </x14:cfRule>
          <xm:sqref>F57</xm:sqref>
        </x14:conditionalFormatting>
        <x14:conditionalFormatting xmlns:xm="http://schemas.microsoft.com/office/excel/2006/main">
          <x14:cfRule type="notContainsText" priority="101" operator="notContains" id="{97433C6F-7D29-433E-BAB5-7D2614B717C7}">
            <xm:f>ISERROR(SEARCH("",F65))</xm:f>
            <xm:f>""</xm:f>
            <x14:dxf>
              <fill>
                <patternFill>
                  <bgColor theme="0" tint="-0.14996795556505021"/>
                </patternFill>
              </fill>
            </x14:dxf>
          </x14:cfRule>
          <xm:sqref>F65</xm:sqref>
        </x14:conditionalFormatting>
        <x14:conditionalFormatting xmlns:xm="http://schemas.microsoft.com/office/excel/2006/main">
          <x14:cfRule type="notContainsText" priority="96" operator="notContains" id="{EA4B4032-1131-4124-BD78-BF10DC4311C5}">
            <xm:f>ISERROR(SEARCH("",F73))</xm:f>
            <xm:f>""</xm:f>
            <x14:dxf>
              <fill>
                <patternFill>
                  <bgColor theme="0" tint="-0.14996795556505021"/>
                </patternFill>
              </fill>
            </x14:dxf>
          </x14:cfRule>
          <xm:sqref>F73</xm:sqref>
        </x14:conditionalFormatting>
        <x14:conditionalFormatting xmlns:xm="http://schemas.microsoft.com/office/excel/2006/main">
          <x14:cfRule type="notContainsText" priority="91" operator="notContains" id="{9FC06814-5571-4BDA-BBB1-0A0570C7AF65}">
            <xm:f>ISERROR(SEARCH("",F81))</xm:f>
            <xm:f>""</xm:f>
            <x14:dxf>
              <fill>
                <patternFill>
                  <bgColor theme="0" tint="-0.14996795556505021"/>
                </patternFill>
              </fill>
            </x14:dxf>
          </x14:cfRule>
          <xm:sqref>F81</xm:sqref>
        </x14:conditionalFormatting>
        <x14:conditionalFormatting xmlns:xm="http://schemas.microsoft.com/office/excel/2006/main">
          <x14:cfRule type="notContainsText" priority="86" operator="notContains" id="{4504D38E-F915-4515-96C3-0394A4424C8F}">
            <xm:f>ISERROR(SEARCH("",F89))</xm:f>
            <xm:f>""</xm:f>
            <x14:dxf>
              <fill>
                <patternFill>
                  <bgColor theme="0" tint="-0.14996795556505021"/>
                </patternFill>
              </fill>
            </x14:dxf>
          </x14:cfRule>
          <xm:sqref>F89</xm:sqref>
        </x14:conditionalFormatting>
        <x14:conditionalFormatting xmlns:xm="http://schemas.microsoft.com/office/excel/2006/main">
          <x14:cfRule type="notContainsText" priority="81" operator="notContains" id="{24DA3096-8537-4735-91BC-88D55BCD34D3}">
            <xm:f>ISERROR(SEARCH("",F97))</xm:f>
            <xm:f>""</xm:f>
            <x14:dxf>
              <fill>
                <patternFill>
                  <bgColor theme="0" tint="-0.14996795556505021"/>
                </patternFill>
              </fill>
            </x14:dxf>
          </x14:cfRule>
          <xm:sqref>F97</xm:sqref>
        </x14:conditionalFormatting>
        <x14:conditionalFormatting xmlns:xm="http://schemas.microsoft.com/office/excel/2006/main">
          <x14:cfRule type="notContainsText" priority="76" operator="notContains" id="{78206DA1-721A-4192-AC0B-F8D2862324EF}">
            <xm:f>ISERROR(SEARCH("",F104))</xm:f>
            <xm:f>""</xm:f>
            <x14:dxf>
              <fill>
                <patternFill>
                  <bgColor theme="0" tint="-0.14996795556505021"/>
                </patternFill>
              </fill>
            </x14:dxf>
          </x14:cfRule>
          <xm:sqref>F104</xm:sqref>
        </x14:conditionalFormatting>
        <x14:conditionalFormatting xmlns:xm="http://schemas.microsoft.com/office/excel/2006/main">
          <x14:cfRule type="notContainsText" priority="71" operator="notContains" id="{B30FBB74-FBD1-40A2-96F9-C4F566567D7E}">
            <xm:f>ISERROR(SEARCH("",F112))</xm:f>
            <xm:f>""</xm:f>
            <x14:dxf>
              <fill>
                <patternFill>
                  <bgColor theme="0" tint="-0.14996795556505021"/>
                </patternFill>
              </fill>
            </x14:dxf>
          </x14:cfRule>
          <xm:sqref>F112</xm:sqref>
        </x14:conditionalFormatting>
        <x14:conditionalFormatting xmlns:xm="http://schemas.microsoft.com/office/excel/2006/main">
          <x14:cfRule type="notContainsText" priority="66" operator="notContains" id="{0413881E-2A31-4F07-8F25-B026D60297D2}">
            <xm:f>ISERROR(SEARCH("",F120))</xm:f>
            <xm:f>""</xm:f>
            <x14:dxf>
              <fill>
                <patternFill>
                  <bgColor theme="0" tint="-0.14996795556505021"/>
                </patternFill>
              </fill>
            </x14:dxf>
          </x14:cfRule>
          <xm:sqref>F120</xm:sqref>
        </x14:conditionalFormatting>
        <x14:conditionalFormatting xmlns:xm="http://schemas.microsoft.com/office/excel/2006/main">
          <x14:cfRule type="notContainsText" priority="61" operator="notContains" id="{7177A3C8-F5B6-48F1-99CF-8EE472CF5649}">
            <xm:f>ISERROR(SEARCH("",F129))</xm:f>
            <xm:f>""</xm:f>
            <x14:dxf>
              <fill>
                <patternFill>
                  <bgColor theme="0" tint="-0.14996795556505021"/>
                </patternFill>
              </fill>
            </x14:dxf>
          </x14:cfRule>
          <xm:sqref>F129</xm:sqref>
        </x14:conditionalFormatting>
        <x14:conditionalFormatting xmlns:xm="http://schemas.microsoft.com/office/excel/2006/main">
          <x14:cfRule type="notContainsText" priority="56" operator="notContains" id="{3EF16455-6DE1-4A37-831F-3C48D696CA1D}">
            <xm:f>ISERROR(SEARCH("",F137))</xm:f>
            <xm:f>""</xm:f>
            <x14:dxf>
              <fill>
                <patternFill>
                  <bgColor theme="0" tint="-0.14996795556505021"/>
                </patternFill>
              </fill>
            </x14:dxf>
          </x14:cfRule>
          <xm:sqref>F137</xm:sqref>
        </x14:conditionalFormatting>
        <x14:conditionalFormatting xmlns:xm="http://schemas.microsoft.com/office/excel/2006/main">
          <x14:cfRule type="notContainsText" priority="51" operator="notContains" id="{99D9BBE6-A25A-4317-B083-2B93E58CE3A6}">
            <xm:f>ISERROR(SEARCH("",F143))</xm:f>
            <xm:f>""</xm:f>
            <x14:dxf>
              <fill>
                <patternFill>
                  <bgColor theme="0" tint="-0.14996795556505021"/>
                </patternFill>
              </fill>
            </x14:dxf>
          </x14:cfRule>
          <xm:sqref>F143</xm:sqref>
        </x14:conditionalFormatting>
        <x14:conditionalFormatting xmlns:xm="http://schemas.microsoft.com/office/excel/2006/main">
          <x14:cfRule type="notContainsText" priority="46" operator="notContains" id="{3E9ACB39-DAE5-4410-B518-2D53BF46B392}">
            <xm:f>ISERROR(SEARCH("",F150))</xm:f>
            <xm:f>""</xm:f>
            <x14:dxf>
              <fill>
                <patternFill>
                  <bgColor theme="0" tint="-0.14996795556505021"/>
                </patternFill>
              </fill>
            </x14:dxf>
          </x14:cfRule>
          <xm:sqref>F150</xm:sqref>
        </x14:conditionalFormatting>
        <x14:conditionalFormatting xmlns:xm="http://schemas.microsoft.com/office/excel/2006/main">
          <x14:cfRule type="notContainsText" priority="41" operator="notContains" id="{67B70033-CB57-4738-93C3-3674CDB5E76D}">
            <xm:f>ISERROR(SEARCH("",F158))</xm:f>
            <xm:f>""</xm:f>
            <x14:dxf>
              <fill>
                <patternFill>
                  <bgColor theme="0" tint="-0.14996795556505021"/>
                </patternFill>
              </fill>
            </x14:dxf>
          </x14:cfRule>
          <xm:sqref>F158</xm:sqref>
        </x14:conditionalFormatting>
        <x14:conditionalFormatting xmlns:xm="http://schemas.microsoft.com/office/excel/2006/main">
          <x14:cfRule type="notContainsText" priority="36" operator="notContains" id="{58A861B4-7F65-448D-A726-653BFA13A6B5}">
            <xm:f>ISERROR(SEARCH("",F165))</xm:f>
            <xm:f>""</xm:f>
            <x14:dxf>
              <fill>
                <patternFill>
                  <bgColor theme="0" tint="-0.14996795556505021"/>
                </patternFill>
              </fill>
            </x14:dxf>
          </x14:cfRule>
          <xm:sqref>F165</xm:sqref>
        </x14:conditionalFormatting>
        <x14:conditionalFormatting xmlns:xm="http://schemas.microsoft.com/office/excel/2006/main">
          <x14:cfRule type="notContainsText" priority="31" operator="notContains" id="{FD46647E-44CB-49CC-9A3A-34CDA53CB460}">
            <xm:f>ISERROR(SEARCH("",F173))</xm:f>
            <xm:f>""</xm:f>
            <x14:dxf>
              <fill>
                <patternFill>
                  <bgColor theme="0" tint="-0.14996795556505021"/>
                </patternFill>
              </fill>
            </x14:dxf>
          </x14:cfRule>
          <xm:sqref>F173</xm:sqref>
        </x14:conditionalFormatting>
        <x14:conditionalFormatting xmlns:xm="http://schemas.microsoft.com/office/excel/2006/main">
          <x14:cfRule type="notContainsText" priority="26" operator="notContains" id="{FC612FBD-1B17-486E-8B70-D595959F2D03}">
            <xm:f>ISERROR(SEARCH("",F181))</xm:f>
            <xm:f>""</xm:f>
            <x14:dxf>
              <fill>
                <patternFill>
                  <bgColor theme="0" tint="-0.14996795556505021"/>
                </patternFill>
              </fill>
            </x14:dxf>
          </x14:cfRule>
          <xm:sqref>F181</xm:sqref>
        </x14:conditionalFormatting>
        <x14:conditionalFormatting xmlns:xm="http://schemas.microsoft.com/office/excel/2006/main">
          <x14:cfRule type="notContainsText" priority="21" operator="notContains" id="{0F557EF0-ADC0-4587-A512-FEEF659C9BB1}">
            <xm:f>ISERROR(SEARCH("",F189))</xm:f>
            <xm:f>""</xm:f>
            <x14:dxf>
              <fill>
                <patternFill>
                  <bgColor theme="0" tint="-0.14996795556505021"/>
                </patternFill>
              </fill>
            </x14:dxf>
          </x14:cfRule>
          <xm:sqref>F189</xm:sqref>
        </x14:conditionalFormatting>
        <x14:conditionalFormatting xmlns:xm="http://schemas.microsoft.com/office/excel/2006/main">
          <x14:cfRule type="notContainsText" priority="16" operator="notContains" id="{5C456C93-3D01-44F5-886B-83BE71833533}">
            <xm:f>ISERROR(SEARCH("",F196))</xm:f>
            <xm:f>""</xm:f>
            <x14:dxf>
              <fill>
                <patternFill>
                  <bgColor theme="0" tint="-0.14996795556505021"/>
                </patternFill>
              </fill>
            </x14:dxf>
          </x14:cfRule>
          <xm:sqref>F196</xm:sqref>
        </x14:conditionalFormatting>
        <x14:conditionalFormatting xmlns:xm="http://schemas.microsoft.com/office/excel/2006/main">
          <x14:cfRule type="notContainsText" priority="11" operator="notContains" id="{C2E3AA83-F20C-4793-B2A6-099FFBB314CA}">
            <xm:f>ISERROR(SEARCH("",F205))</xm:f>
            <xm:f>""</xm:f>
            <x14:dxf>
              <fill>
                <patternFill>
                  <bgColor theme="0" tint="-0.14996795556505021"/>
                </patternFill>
              </fill>
            </x14:dxf>
          </x14:cfRule>
          <xm:sqref>F205</xm:sqref>
        </x14:conditionalFormatting>
        <x14:conditionalFormatting xmlns:xm="http://schemas.microsoft.com/office/excel/2006/main">
          <x14:cfRule type="notContainsText" priority="6" operator="notContains" id="{85409F0B-D123-4ED8-B6DC-C258376946AF}">
            <xm:f>ISERROR(SEARCH("",F213))</xm:f>
            <xm:f>""</xm:f>
            <x14:dxf>
              <fill>
                <patternFill>
                  <bgColor theme="0" tint="-0.14996795556505021"/>
                </patternFill>
              </fill>
            </x14:dxf>
          </x14:cfRule>
          <xm:sqref>F213</xm:sqref>
        </x14:conditionalFormatting>
        <x14:conditionalFormatting xmlns:xm="http://schemas.microsoft.com/office/excel/2006/main">
          <x14:cfRule type="notContainsText" priority="1" operator="notContains" id="{8A3B07DF-BA40-4294-B085-7125961E7FFD}">
            <xm:f>ISERROR(SEARCH("",F221))</xm:f>
            <xm:f>""</xm:f>
            <x14:dxf>
              <fill>
                <patternFill>
                  <bgColor theme="0" tint="-0.14996795556505021"/>
                </patternFill>
              </fill>
            </x14:dxf>
          </x14:cfRule>
          <xm:sqref>F221</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9B522-A4A5-4B85-8F7A-7650BF15442B}">
  <sheetPr>
    <tabColor theme="6" tint="0.39997558519241921"/>
    <pageSetUpPr fitToPage="1"/>
  </sheetPr>
  <dimension ref="A1:M241"/>
  <sheetViews>
    <sheetView showGridLines="0" zoomScaleNormal="100" workbookViewId="0">
      <pane ySplit="7" topLeftCell="A8" activePane="bottomLeft" state="frozen"/>
      <selection pane="bottomLeft" activeCell="A8" sqref="A8"/>
    </sheetView>
  </sheetViews>
  <sheetFormatPr baseColWidth="10" defaultColWidth="11.453125" defaultRowHeight="18" customHeight="1" x14ac:dyDescent="0.35"/>
  <cols>
    <col min="1" max="1" width="1.7265625" style="233" customWidth="1"/>
    <col min="2" max="2" width="10.7265625" style="263" customWidth="1"/>
    <col min="3" max="3" width="1.7265625" style="233" customWidth="1"/>
    <col min="4" max="4" width="110.7265625" style="264" customWidth="1"/>
    <col min="5" max="5" width="1.7265625" style="233" customWidth="1"/>
    <col min="6" max="6" width="8.7265625" style="234" customWidth="1"/>
    <col min="7" max="8" width="1.7265625" style="233" customWidth="1"/>
    <col min="9" max="9" width="8.7265625" style="234" hidden="1" customWidth="1"/>
    <col min="10" max="10" width="11.453125" style="235" customWidth="1"/>
    <col min="11" max="13" width="11.453125" style="234"/>
    <col min="14" max="16384" width="11.453125" style="233"/>
  </cols>
  <sheetData>
    <row r="1" spans="1:9" ht="10" customHeight="1" x14ac:dyDescent="0.35">
      <c r="A1" s="227"/>
      <c r="B1" s="228"/>
      <c r="C1" s="229"/>
      <c r="D1" s="230"/>
      <c r="E1" s="229"/>
      <c r="F1" s="231"/>
      <c r="G1" s="232"/>
    </row>
    <row r="2" spans="1:9" ht="18" customHeight="1" x14ac:dyDescent="0.35">
      <c r="A2" s="236"/>
      <c r="B2" s="237" t="s">
        <v>749</v>
      </c>
      <c r="C2" s="238"/>
      <c r="D2" s="239"/>
      <c r="E2" s="238"/>
      <c r="F2" s="240"/>
      <c r="G2" s="241"/>
    </row>
    <row r="3" spans="1:9" ht="10" customHeight="1" x14ac:dyDescent="0.35">
      <c r="A3" s="236"/>
      <c r="B3" s="237"/>
      <c r="C3" s="238"/>
      <c r="D3" s="239"/>
      <c r="E3" s="238"/>
      <c r="F3" s="240"/>
      <c r="G3" s="241"/>
    </row>
    <row r="4" spans="1:9" ht="24" customHeight="1" x14ac:dyDescent="0.35">
      <c r="A4" s="236"/>
      <c r="B4" s="353" t="s">
        <v>580</v>
      </c>
      <c r="C4" s="353"/>
      <c r="D4" s="353"/>
      <c r="E4" s="353"/>
      <c r="F4" s="353"/>
      <c r="G4" s="241"/>
    </row>
    <row r="5" spans="1:9" ht="10" customHeight="1" x14ac:dyDescent="0.35">
      <c r="A5" s="236"/>
      <c r="B5" s="238"/>
      <c r="C5" s="238"/>
      <c r="D5" s="239"/>
      <c r="E5" s="238"/>
      <c r="F5" s="240"/>
      <c r="G5" s="241"/>
    </row>
    <row r="6" spans="1:9" ht="30" customHeight="1" x14ac:dyDescent="0.35">
      <c r="A6" s="236"/>
      <c r="B6" s="270" t="s">
        <v>578</v>
      </c>
      <c r="C6" s="21"/>
      <c r="D6" s="352" t="s">
        <v>579</v>
      </c>
      <c r="E6" s="352"/>
      <c r="F6" s="352"/>
      <c r="G6" s="241"/>
    </row>
    <row r="7" spans="1:9" ht="10" customHeight="1" x14ac:dyDescent="0.35">
      <c r="A7" s="236"/>
      <c r="B7" s="242"/>
      <c r="C7" s="238"/>
      <c r="D7" s="239"/>
      <c r="E7" s="238"/>
      <c r="F7" s="240"/>
      <c r="G7" s="241"/>
    </row>
    <row r="8" spans="1:9" ht="28" customHeight="1" x14ac:dyDescent="0.35">
      <c r="A8" s="236"/>
      <c r="B8" s="243" t="s">
        <v>1037</v>
      </c>
      <c r="C8" s="244"/>
      <c r="D8" s="244" t="s">
        <v>1038</v>
      </c>
      <c r="E8" s="238"/>
      <c r="F8" s="245"/>
      <c r="G8" s="241"/>
    </row>
    <row r="9" spans="1:9" ht="28" customHeight="1" x14ac:dyDescent="0.35">
      <c r="A9" s="236"/>
      <c r="B9" s="246" t="s">
        <v>750</v>
      </c>
      <c r="C9" s="237"/>
      <c r="D9" s="237" t="s">
        <v>582</v>
      </c>
      <c r="E9" s="238"/>
      <c r="F9" s="247" t="str">
        <f>IFERROR(ROUND(AVERAGE(F11:F15),0),"")</f>
        <v/>
      </c>
      <c r="G9" s="241"/>
      <c r="I9" s="248" t="str">
        <f>F9</f>
        <v/>
      </c>
    </row>
    <row r="10" spans="1:9" ht="10" customHeight="1" x14ac:dyDescent="0.35">
      <c r="A10" s="236"/>
      <c r="B10" s="246"/>
      <c r="C10" s="237"/>
      <c r="D10" s="239"/>
      <c r="E10" s="238"/>
      <c r="F10" s="249"/>
      <c r="G10" s="241"/>
    </row>
    <row r="11" spans="1:9" ht="28" customHeight="1" x14ac:dyDescent="0.35">
      <c r="A11" s="236"/>
      <c r="B11" s="250" t="s">
        <v>751</v>
      </c>
      <c r="C11" s="238"/>
      <c r="D11" s="251" t="s">
        <v>752</v>
      </c>
      <c r="E11" s="238"/>
      <c r="F11" s="247"/>
      <c r="G11" s="241"/>
    </row>
    <row r="12" spans="1:9" ht="28" customHeight="1" x14ac:dyDescent="0.35">
      <c r="A12" s="236"/>
      <c r="B12" s="250" t="s">
        <v>753</v>
      </c>
      <c r="C12" s="238"/>
      <c r="D12" s="251" t="s">
        <v>584</v>
      </c>
      <c r="E12" s="238"/>
      <c r="F12" s="247"/>
      <c r="G12" s="241"/>
    </row>
    <row r="13" spans="1:9" ht="28" customHeight="1" x14ac:dyDescent="0.35">
      <c r="A13" s="236"/>
      <c r="B13" s="250" t="s">
        <v>754</v>
      </c>
      <c r="C13" s="238"/>
      <c r="D13" s="251" t="s">
        <v>755</v>
      </c>
      <c r="E13" s="238"/>
      <c r="F13" s="247"/>
      <c r="G13" s="241"/>
    </row>
    <row r="14" spans="1:9" ht="28" customHeight="1" x14ac:dyDescent="0.35">
      <c r="A14" s="236"/>
      <c r="B14" s="250" t="s">
        <v>756</v>
      </c>
      <c r="C14" s="238"/>
      <c r="D14" s="251" t="s">
        <v>586</v>
      </c>
      <c r="E14" s="238"/>
      <c r="F14" s="247"/>
      <c r="G14" s="241"/>
    </row>
    <row r="15" spans="1:9" ht="28" customHeight="1" x14ac:dyDescent="0.35">
      <c r="A15" s="236"/>
      <c r="B15" s="250" t="s">
        <v>757</v>
      </c>
      <c r="C15" s="238"/>
      <c r="D15" s="251" t="s">
        <v>758</v>
      </c>
      <c r="E15" s="238"/>
      <c r="F15" s="247"/>
      <c r="G15" s="241"/>
    </row>
    <row r="16" spans="1:9" ht="10" customHeight="1" x14ac:dyDescent="0.35">
      <c r="A16" s="236"/>
      <c r="B16" s="242"/>
      <c r="C16" s="238"/>
      <c r="D16" s="239"/>
      <c r="E16" s="238"/>
      <c r="F16" s="249"/>
      <c r="G16" s="241"/>
    </row>
    <row r="17" spans="1:13" ht="28" customHeight="1" x14ac:dyDescent="0.35">
      <c r="A17" s="236"/>
      <c r="B17" s="246" t="s">
        <v>759</v>
      </c>
      <c r="C17" s="237"/>
      <c r="D17" s="237" t="s">
        <v>588</v>
      </c>
      <c r="E17" s="238"/>
      <c r="F17" s="247" t="str">
        <f>IFERROR(ROUND(AVERAGE(F19:F26),0),"")</f>
        <v/>
      </c>
      <c r="G17" s="241"/>
      <c r="I17" s="248" t="str">
        <f>F17</f>
        <v/>
      </c>
    </row>
    <row r="18" spans="1:13" ht="10" customHeight="1" x14ac:dyDescent="0.35">
      <c r="A18" s="236"/>
      <c r="B18" s="246"/>
      <c r="C18" s="237"/>
      <c r="D18" s="239"/>
      <c r="E18" s="238"/>
      <c r="F18" s="249"/>
      <c r="G18" s="241"/>
    </row>
    <row r="19" spans="1:13" ht="28" customHeight="1" x14ac:dyDescent="0.35">
      <c r="A19" s="236"/>
      <c r="B19" s="250" t="s">
        <v>760</v>
      </c>
      <c r="C19" s="238"/>
      <c r="D19" s="251" t="s">
        <v>761</v>
      </c>
      <c r="E19" s="238"/>
      <c r="F19" s="247"/>
      <c r="G19" s="241"/>
    </row>
    <row r="20" spans="1:13" ht="28" customHeight="1" x14ac:dyDescent="0.35">
      <c r="A20" s="236"/>
      <c r="B20" s="250" t="s">
        <v>762</v>
      </c>
      <c r="C20" s="238"/>
      <c r="D20" s="251" t="s">
        <v>763</v>
      </c>
      <c r="E20" s="238"/>
      <c r="F20" s="247"/>
      <c r="G20" s="241"/>
    </row>
    <row r="21" spans="1:13" ht="28" customHeight="1" x14ac:dyDescent="0.35">
      <c r="A21" s="236"/>
      <c r="B21" s="250" t="s">
        <v>764</v>
      </c>
      <c r="C21" s="238"/>
      <c r="D21" s="251" t="s">
        <v>765</v>
      </c>
      <c r="E21" s="238"/>
      <c r="F21" s="247"/>
      <c r="G21" s="241"/>
    </row>
    <row r="22" spans="1:13" ht="28" customHeight="1" x14ac:dyDescent="0.35">
      <c r="A22" s="236"/>
      <c r="B22" s="250" t="s">
        <v>766</v>
      </c>
      <c r="C22" s="238"/>
      <c r="D22" s="251" t="s">
        <v>767</v>
      </c>
      <c r="E22" s="238"/>
      <c r="F22" s="247"/>
      <c r="G22" s="241"/>
    </row>
    <row r="23" spans="1:13" ht="28" customHeight="1" x14ac:dyDescent="0.35">
      <c r="A23" s="236"/>
      <c r="B23" s="250" t="s">
        <v>768</v>
      </c>
      <c r="C23" s="238"/>
      <c r="D23" s="251" t="s">
        <v>769</v>
      </c>
      <c r="E23" s="238"/>
      <c r="F23" s="247"/>
      <c r="G23" s="241"/>
    </row>
    <row r="24" spans="1:13" s="235" customFormat="1" ht="28" customHeight="1" x14ac:dyDescent="0.35">
      <c r="A24" s="236"/>
      <c r="B24" s="250" t="s">
        <v>770</v>
      </c>
      <c r="C24" s="238"/>
      <c r="D24" s="251" t="s">
        <v>771</v>
      </c>
      <c r="E24" s="238"/>
      <c r="F24" s="247"/>
      <c r="G24" s="241"/>
      <c r="H24" s="233"/>
      <c r="I24" s="234"/>
      <c r="K24" s="234"/>
      <c r="L24" s="234"/>
      <c r="M24" s="234"/>
    </row>
    <row r="25" spans="1:13" s="235" customFormat="1" ht="28" customHeight="1" x14ac:dyDescent="0.35">
      <c r="A25" s="236"/>
      <c r="B25" s="250" t="s">
        <v>772</v>
      </c>
      <c r="C25" s="238"/>
      <c r="D25" s="251" t="s">
        <v>773</v>
      </c>
      <c r="E25" s="238"/>
      <c r="F25" s="247"/>
      <c r="G25" s="241"/>
      <c r="H25" s="233"/>
      <c r="I25" s="234"/>
      <c r="K25" s="234"/>
      <c r="L25" s="234"/>
      <c r="M25" s="234"/>
    </row>
    <row r="26" spans="1:13" s="235" customFormat="1" ht="28" customHeight="1" x14ac:dyDescent="0.35">
      <c r="A26" s="236"/>
      <c r="B26" s="250" t="s">
        <v>774</v>
      </c>
      <c r="C26" s="238"/>
      <c r="D26" s="251" t="s">
        <v>775</v>
      </c>
      <c r="E26" s="238"/>
      <c r="F26" s="247"/>
      <c r="G26" s="241"/>
      <c r="H26" s="233"/>
      <c r="I26" s="234"/>
      <c r="K26" s="234"/>
      <c r="L26" s="234"/>
      <c r="M26" s="234"/>
    </row>
    <row r="27" spans="1:13" s="235" customFormat="1" ht="10" customHeight="1" x14ac:dyDescent="0.35">
      <c r="A27" s="236"/>
      <c r="B27" s="242"/>
      <c r="C27" s="238"/>
      <c r="D27" s="239"/>
      <c r="E27" s="238"/>
      <c r="F27" s="249"/>
      <c r="G27" s="241"/>
      <c r="H27" s="233"/>
      <c r="I27" s="234"/>
      <c r="K27" s="234"/>
      <c r="L27" s="234"/>
      <c r="M27" s="234"/>
    </row>
    <row r="28" spans="1:13" s="235" customFormat="1" ht="28" customHeight="1" x14ac:dyDescent="0.35">
      <c r="A28" s="236"/>
      <c r="B28" s="246" t="s">
        <v>776</v>
      </c>
      <c r="C28" s="237"/>
      <c r="D28" s="237" t="s">
        <v>596</v>
      </c>
      <c r="E28" s="238"/>
      <c r="F28" s="247" t="str">
        <f>IFERROR(ROUND(AVERAGE(F30:F35),0),"")</f>
        <v/>
      </c>
      <c r="G28" s="241"/>
      <c r="H28" s="233"/>
      <c r="I28" s="248" t="str">
        <f>F28</f>
        <v/>
      </c>
      <c r="K28" s="234"/>
      <c r="L28" s="234"/>
      <c r="M28" s="234"/>
    </row>
    <row r="29" spans="1:13" s="235" customFormat="1" ht="10" customHeight="1" x14ac:dyDescent="0.35">
      <c r="A29" s="236"/>
      <c r="B29" s="246"/>
      <c r="C29" s="237"/>
      <c r="D29" s="239"/>
      <c r="E29" s="238"/>
      <c r="F29" s="249"/>
      <c r="G29" s="241"/>
      <c r="H29" s="233"/>
      <c r="I29" s="234"/>
      <c r="K29" s="234"/>
      <c r="L29" s="234"/>
      <c r="M29" s="234"/>
    </row>
    <row r="30" spans="1:13" s="235" customFormat="1" ht="28" customHeight="1" x14ac:dyDescent="0.35">
      <c r="A30" s="236"/>
      <c r="B30" s="250" t="s">
        <v>777</v>
      </c>
      <c r="C30" s="238"/>
      <c r="D30" s="251" t="s">
        <v>778</v>
      </c>
      <c r="E30" s="238"/>
      <c r="F30" s="247"/>
      <c r="G30" s="241"/>
      <c r="H30" s="233"/>
      <c r="I30" s="234"/>
      <c r="K30" s="234"/>
      <c r="L30" s="234"/>
      <c r="M30" s="234"/>
    </row>
    <row r="31" spans="1:13" s="235" customFormat="1" ht="28" customHeight="1" x14ac:dyDescent="0.35">
      <c r="A31" s="236"/>
      <c r="B31" s="250" t="s">
        <v>779</v>
      </c>
      <c r="C31" s="238"/>
      <c r="D31" s="251" t="s">
        <v>780</v>
      </c>
      <c r="E31" s="238"/>
      <c r="F31" s="247"/>
      <c r="G31" s="241"/>
      <c r="H31" s="233"/>
      <c r="I31" s="234"/>
      <c r="K31" s="234"/>
      <c r="L31" s="234"/>
      <c r="M31" s="234"/>
    </row>
    <row r="32" spans="1:13" s="235" customFormat="1" ht="28" customHeight="1" x14ac:dyDescent="0.35">
      <c r="A32" s="236"/>
      <c r="B32" s="250" t="s">
        <v>781</v>
      </c>
      <c r="C32" s="238"/>
      <c r="D32" s="251" t="s">
        <v>782</v>
      </c>
      <c r="E32" s="238"/>
      <c r="F32" s="247"/>
      <c r="G32" s="241"/>
      <c r="H32" s="233"/>
      <c r="I32" s="234"/>
      <c r="K32" s="234"/>
      <c r="L32" s="234"/>
      <c r="M32" s="234"/>
    </row>
    <row r="33" spans="1:13" s="235" customFormat="1" ht="28" customHeight="1" x14ac:dyDescent="0.35">
      <c r="A33" s="236"/>
      <c r="B33" s="250" t="s">
        <v>783</v>
      </c>
      <c r="C33" s="238"/>
      <c r="D33" s="251" t="s">
        <v>784</v>
      </c>
      <c r="E33" s="238"/>
      <c r="F33" s="247"/>
      <c r="G33" s="241"/>
      <c r="H33" s="233"/>
      <c r="I33" s="234"/>
      <c r="K33" s="234"/>
      <c r="L33" s="234"/>
      <c r="M33" s="234"/>
    </row>
    <row r="34" spans="1:13" s="235" customFormat="1" ht="28" customHeight="1" x14ac:dyDescent="0.35">
      <c r="A34" s="236"/>
      <c r="B34" s="250" t="s">
        <v>785</v>
      </c>
      <c r="C34" s="238"/>
      <c r="D34" s="271" t="s">
        <v>786</v>
      </c>
      <c r="E34" s="238"/>
      <c r="F34" s="247"/>
      <c r="G34" s="241"/>
      <c r="H34" s="233"/>
      <c r="I34" s="234"/>
      <c r="K34" s="234"/>
      <c r="L34" s="234"/>
      <c r="M34" s="234"/>
    </row>
    <row r="35" spans="1:13" s="235" customFormat="1" ht="28" customHeight="1" x14ac:dyDescent="0.35">
      <c r="A35" s="236"/>
      <c r="B35" s="250" t="s">
        <v>787</v>
      </c>
      <c r="C35" s="238"/>
      <c r="D35" s="251" t="s">
        <v>788</v>
      </c>
      <c r="E35" s="238"/>
      <c r="F35" s="247"/>
      <c r="G35" s="241"/>
      <c r="H35" s="233"/>
      <c r="I35" s="234"/>
      <c r="K35" s="234"/>
      <c r="L35" s="234"/>
      <c r="M35" s="234"/>
    </row>
    <row r="36" spans="1:13" s="235" customFormat="1" ht="10" customHeight="1" x14ac:dyDescent="0.35">
      <c r="A36" s="236"/>
      <c r="B36" s="242"/>
      <c r="C36" s="238"/>
      <c r="D36" s="239"/>
      <c r="E36" s="238"/>
      <c r="F36" s="249"/>
      <c r="G36" s="241"/>
      <c r="H36" s="233"/>
      <c r="I36" s="234"/>
      <c r="K36" s="234"/>
      <c r="L36" s="234"/>
      <c r="M36" s="234"/>
    </row>
    <row r="37" spans="1:13" s="235" customFormat="1" ht="28" customHeight="1" x14ac:dyDescent="0.35">
      <c r="A37" s="236"/>
      <c r="B37" s="246" t="s">
        <v>789</v>
      </c>
      <c r="C37" s="237"/>
      <c r="D37" s="237" t="s">
        <v>603</v>
      </c>
      <c r="E37" s="238"/>
      <c r="F37" s="247" t="str">
        <f>IFERROR(ROUND(AVERAGE(F39:F41),0),"")</f>
        <v/>
      </c>
      <c r="G37" s="241"/>
      <c r="H37" s="233"/>
      <c r="I37" s="248" t="str">
        <f>F37</f>
        <v/>
      </c>
      <c r="K37" s="234"/>
      <c r="L37" s="234"/>
      <c r="M37" s="234"/>
    </row>
    <row r="38" spans="1:13" s="235" customFormat="1" ht="10" customHeight="1" x14ac:dyDescent="0.35">
      <c r="A38" s="236"/>
      <c r="B38" s="246"/>
      <c r="C38" s="237"/>
      <c r="D38" s="239"/>
      <c r="E38" s="238"/>
      <c r="F38" s="249"/>
      <c r="G38" s="241"/>
      <c r="H38" s="233"/>
      <c r="I38" s="234"/>
      <c r="K38" s="234"/>
      <c r="L38" s="234"/>
      <c r="M38" s="234"/>
    </row>
    <row r="39" spans="1:13" s="235" customFormat="1" ht="28" customHeight="1" x14ac:dyDescent="0.35">
      <c r="A39" s="236"/>
      <c r="B39" s="250" t="s">
        <v>790</v>
      </c>
      <c r="C39" s="238"/>
      <c r="D39" s="251" t="s">
        <v>791</v>
      </c>
      <c r="E39" s="238"/>
      <c r="F39" s="247"/>
      <c r="G39" s="241"/>
      <c r="H39" s="233"/>
      <c r="I39" s="234"/>
      <c r="K39" s="234"/>
      <c r="L39" s="234"/>
      <c r="M39" s="234"/>
    </row>
    <row r="40" spans="1:13" s="235" customFormat="1" ht="28" customHeight="1" x14ac:dyDescent="0.35">
      <c r="A40" s="236"/>
      <c r="B40" s="250" t="s">
        <v>792</v>
      </c>
      <c r="C40" s="238"/>
      <c r="D40" s="251" t="s">
        <v>793</v>
      </c>
      <c r="E40" s="238"/>
      <c r="F40" s="247"/>
      <c r="G40" s="241"/>
      <c r="H40" s="233"/>
      <c r="I40" s="234"/>
      <c r="K40" s="234"/>
      <c r="L40" s="234"/>
      <c r="M40" s="234"/>
    </row>
    <row r="41" spans="1:13" s="235" customFormat="1" ht="28" customHeight="1" x14ac:dyDescent="0.35">
      <c r="A41" s="236"/>
      <c r="B41" s="250" t="s">
        <v>794</v>
      </c>
      <c r="C41" s="238"/>
      <c r="D41" s="251" t="s">
        <v>795</v>
      </c>
      <c r="E41" s="238"/>
      <c r="F41" s="247"/>
      <c r="G41" s="241"/>
      <c r="H41" s="233"/>
      <c r="I41" s="234"/>
      <c r="K41" s="234"/>
      <c r="L41" s="234"/>
      <c r="M41" s="234"/>
    </row>
    <row r="42" spans="1:13" s="235" customFormat="1" ht="10" customHeight="1" x14ac:dyDescent="0.35">
      <c r="A42" s="236"/>
      <c r="B42" s="242"/>
      <c r="C42" s="238"/>
      <c r="D42" s="239"/>
      <c r="E42" s="238"/>
      <c r="F42" s="249"/>
      <c r="G42" s="241"/>
      <c r="H42" s="233"/>
      <c r="I42" s="234"/>
      <c r="K42" s="234"/>
      <c r="L42" s="234"/>
      <c r="M42" s="234"/>
    </row>
    <row r="43" spans="1:13" s="235" customFormat="1" ht="28" customHeight="1" x14ac:dyDescent="0.35">
      <c r="A43" s="236"/>
      <c r="B43" s="246" t="s">
        <v>796</v>
      </c>
      <c r="C43" s="237"/>
      <c r="D43" s="237" t="s">
        <v>607</v>
      </c>
      <c r="E43" s="238"/>
      <c r="F43" s="247" t="str">
        <f>IFERROR(ROUND(AVERAGE(F45:F47),0),"")</f>
        <v/>
      </c>
      <c r="G43" s="241"/>
      <c r="H43" s="233"/>
      <c r="I43" s="248" t="str">
        <f>F43</f>
        <v/>
      </c>
      <c r="K43" s="234"/>
      <c r="L43" s="234"/>
      <c r="M43" s="234"/>
    </row>
    <row r="44" spans="1:13" s="235" customFormat="1" ht="10" customHeight="1" x14ac:dyDescent="0.35">
      <c r="A44" s="236"/>
      <c r="B44" s="246"/>
      <c r="C44" s="237"/>
      <c r="D44" s="239"/>
      <c r="E44" s="238"/>
      <c r="F44" s="249"/>
      <c r="G44" s="241"/>
      <c r="H44" s="233"/>
      <c r="I44" s="234"/>
      <c r="K44" s="234"/>
      <c r="L44" s="234"/>
      <c r="M44" s="234"/>
    </row>
    <row r="45" spans="1:13" s="235" customFormat="1" ht="28" customHeight="1" x14ac:dyDescent="0.35">
      <c r="A45" s="236"/>
      <c r="B45" s="250" t="s">
        <v>797</v>
      </c>
      <c r="C45" s="238"/>
      <c r="D45" s="251" t="s">
        <v>798</v>
      </c>
      <c r="E45" s="238"/>
      <c r="F45" s="247"/>
      <c r="G45" s="241"/>
      <c r="H45" s="233"/>
      <c r="I45" s="234"/>
      <c r="K45" s="234"/>
      <c r="L45" s="234"/>
      <c r="M45" s="234"/>
    </row>
    <row r="46" spans="1:13" s="235" customFormat="1" ht="28" customHeight="1" x14ac:dyDescent="0.35">
      <c r="A46" s="236"/>
      <c r="B46" s="250" t="s">
        <v>799</v>
      </c>
      <c r="C46" s="238"/>
      <c r="D46" s="251" t="s">
        <v>800</v>
      </c>
      <c r="E46" s="238"/>
      <c r="F46" s="247"/>
      <c r="G46" s="241"/>
      <c r="H46" s="233"/>
      <c r="I46" s="234"/>
      <c r="K46" s="234"/>
      <c r="L46" s="234"/>
      <c r="M46" s="234"/>
    </row>
    <row r="47" spans="1:13" s="235" customFormat="1" ht="28" customHeight="1" x14ac:dyDescent="0.35">
      <c r="A47" s="236"/>
      <c r="B47" s="250" t="s">
        <v>801</v>
      </c>
      <c r="C47" s="238"/>
      <c r="D47" s="251" t="s">
        <v>802</v>
      </c>
      <c r="E47" s="238"/>
      <c r="F47" s="247"/>
      <c r="G47" s="241"/>
      <c r="H47" s="233"/>
      <c r="I47" s="234"/>
      <c r="K47" s="234"/>
      <c r="L47" s="234"/>
      <c r="M47" s="234"/>
    </row>
    <row r="48" spans="1:13" s="235" customFormat="1" ht="10" customHeight="1" x14ac:dyDescent="0.35">
      <c r="A48" s="236"/>
      <c r="B48" s="242"/>
      <c r="C48" s="238"/>
      <c r="D48" s="239"/>
      <c r="E48" s="238"/>
      <c r="F48" s="240"/>
      <c r="G48" s="241"/>
      <c r="H48" s="233"/>
      <c r="I48" s="234"/>
      <c r="K48" s="234"/>
      <c r="L48" s="234"/>
      <c r="M48" s="234"/>
    </row>
    <row r="49" spans="1:13" s="235" customFormat="1" ht="18" customHeight="1" x14ac:dyDescent="0.35">
      <c r="A49" s="236"/>
      <c r="B49" s="243" t="s">
        <v>803</v>
      </c>
      <c r="C49" s="244"/>
      <c r="D49" s="244" t="s">
        <v>804</v>
      </c>
      <c r="E49" s="238"/>
      <c r="F49" s="240"/>
      <c r="G49" s="241"/>
      <c r="H49" s="233"/>
      <c r="I49" s="234"/>
      <c r="K49" s="234"/>
      <c r="L49" s="234"/>
      <c r="M49" s="234"/>
    </row>
    <row r="50" spans="1:13" s="235" customFormat="1" ht="28" customHeight="1" x14ac:dyDescent="0.35">
      <c r="A50" s="236"/>
      <c r="B50" s="246" t="s">
        <v>805</v>
      </c>
      <c r="C50" s="237"/>
      <c r="D50" s="237" t="s">
        <v>612</v>
      </c>
      <c r="E50" s="238"/>
      <c r="F50" s="247" t="str">
        <f>IFERROR(ROUND(AVERAGE(F52:F56),0),"")</f>
        <v/>
      </c>
      <c r="G50" s="241"/>
      <c r="H50" s="233"/>
      <c r="I50" s="248" t="str">
        <f>F50</f>
        <v/>
      </c>
      <c r="K50" s="234"/>
      <c r="L50" s="234"/>
      <c r="M50" s="234"/>
    </row>
    <row r="51" spans="1:13" s="235" customFormat="1" ht="10" customHeight="1" x14ac:dyDescent="0.35">
      <c r="A51" s="236"/>
      <c r="B51" s="246"/>
      <c r="C51" s="237"/>
      <c r="D51" s="239"/>
      <c r="E51" s="238"/>
      <c r="F51" s="249"/>
      <c r="G51" s="241"/>
      <c r="H51" s="233"/>
      <c r="I51" s="234"/>
      <c r="K51" s="234"/>
      <c r="L51" s="234"/>
      <c r="M51" s="234"/>
    </row>
    <row r="52" spans="1:13" s="235" customFormat="1" ht="28" customHeight="1" x14ac:dyDescent="0.35">
      <c r="A52" s="236"/>
      <c r="B52" s="250" t="s">
        <v>806</v>
      </c>
      <c r="C52" s="238"/>
      <c r="D52" s="251" t="s">
        <v>807</v>
      </c>
      <c r="E52" s="238"/>
      <c r="F52" s="247"/>
      <c r="G52" s="241"/>
      <c r="H52" s="233"/>
      <c r="I52" s="234"/>
      <c r="K52" s="234"/>
      <c r="L52" s="234"/>
      <c r="M52" s="234"/>
    </row>
    <row r="53" spans="1:13" s="235" customFormat="1" ht="28" customHeight="1" x14ac:dyDescent="0.35">
      <c r="A53" s="236"/>
      <c r="B53" s="250" t="s">
        <v>808</v>
      </c>
      <c r="C53" s="238"/>
      <c r="D53" s="251" t="s">
        <v>614</v>
      </c>
      <c r="E53" s="238"/>
      <c r="F53" s="247"/>
      <c r="G53" s="241"/>
      <c r="H53" s="233"/>
      <c r="I53" s="234"/>
      <c r="K53" s="234"/>
      <c r="L53" s="234"/>
      <c r="M53" s="234"/>
    </row>
    <row r="54" spans="1:13" s="235" customFormat="1" ht="28" customHeight="1" x14ac:dyDescent="0.35">
      <c r="A54" s="236"/>
      <c r="B54" s="250" t="s">
        <v>809</v>
      </c>
      <c r="C54" s="238"/>
      <c r="D54" s="251" t="s">
        <v>810</v>
      </c>
      <c r="E54" s="238"/>
      <c r="F54" s="247"/>
      <c r="G54" s="241"/>
      <c r="H54" s="233"/>
      <c r="I54" s="234"/>
      <c r="K54" s="234"/>
      <c r="L54" s="234"/>
      <c r="M54" s="234"/>
    </row>
    <row r="55" spans="1:13" s="235" customFormat="1" ht="28" customHeight="1" x14ac:dyDescent="0.35">
      <c r="A55" s="236"/>
      <c r="B55" s="250" t="s">
        <v>811</v>
      </c>
      <c r="C55" s="238"/>
      <c r="D55" s="251" t="s">
        <v>812</v>
      </c>
      <c r="E55" s="238"/>
      <c r="F55" s="247"/>
      <c r="G55" s="241"/>
      <c r="H55" s="233"/>
      <c r="I55" s="234"/>
      <c r="K55" s="234"/>
      <c r="L55" s="234"/>
      <c r="M55" s="234"/>
    </row>
    <row r="56" spans="1:13" s="235" customFormat="1" ht="28" customHeight="1" x14ac:dyDescent="0.35">
      <c r="A56" s="236"/>
      <c r="B56" s="250" t="s">
        <v>813</v>
      </c>
      <c r="C56" s="238"/>
      <c r="D56" s="251" t="s">
        <v>617</v>
      </c>
      <c r="E56" s="238"/>
      <c r="F56" s="247"/>
      <c r="G56" s="241"/>
      <c r="H56" s="233"/>
      <c r="I56" s="234"/>
      <c r="K56" s="234"/>
      <c r="L56" s="234"/>
      <c r="M56" s="234"/>
    </row>
    <row r="57" spans="1:13" s="235" customFormat="1" ht="10" customHeight="1" x14ac:dyDescent="0.35">
      <c r="A57" s="236"/>
      <c r="B57" s="242"/>
      <c r="C57" s="238"/>
      <c r="D57" s="239"/>
      <c r="E57" s="238"/>
      <c r="F57" s="249"/>
      <c r="G57" s="241"/>
      <c r="H57" s="233"/>
      <c r="I57" s="234"/>
      <c r="K57" s="234"/>
      <c r="L57" s="234"/>
      <c r="M57" s="234"/>
    </row>
    <row r="58" spans="1:13" s="235" customFormat="1" ht="28" customHeight="1" x14ac:dyDescent="0.35">
      <c r="A58" s="236"/>
      <c r="B58" s="246" t="s">
        <v>814</v>
      </c>
      <c r="C58" s="237"/>
      <c r="D58" s="237" t="s">
        <v>618</v>
      </c>
      <c r="E58" s="238"/>
      <c r="F58" s="247" t="str">
        <f>IFERROR(ROUND(AVERAGE(F60:F64),0),"")</f>
        <v/>
      </c>
      <c r="G58" s="241"/>
      <c r="H58" s="233"/>
      <c r="I58" s="248" t="str">
        <f>F58</f>
        <v/>
      </c>
      <c r="K58" s="234"/>
      <c r="L58" s="234"/>
      <c r="M58" s="234"/>
    </row>
    <row r="59" spans="1:13" s="235" customFormat="1" ht="10" customHeight="1" x14ac:dyDescent="0.35">
      <c r="A59" s="236"/>
      <c r="B59" s="246"/>
      <c r="C59" s="237"/>
      <c r="D59" s="239"/>
      <c r="E59" s="238"/>
      <c r="F59" s="249"/>
      <c r="G59" s="241"/>
      <c r="H59" s="233"/>
      <c r="I59" s="234"/>
      <c r="K59" s="234"/>
      <c r="L59" s="234"/>
      <c r="M59" s="234"/>
    </row>
    <row r="60" spans="1:13" s="235" customFormat="1" ht="28" customHeight="1" x14ac:dyDescent="0.35">
      <c r="A60" s="236"/>
      <c r="B60" s="250" t="s">
        <v>815</v>
      </c>
      <c r="C60" s="238"/>
      <c r="D60" s="251" t="s">
        <v>619</v>
      </c>
      <c r="E60" s="238"/>
      <c r="F60" s="247"/>
      <c r="G60" s="241"/>
      <c r="H60" s="233"/>
      <c r="I60" s="234"/>
      <c r="K60" s="234"/>
      <c r="L60" s="234"/>
      <c r="M60" s="234"/>
    </row>
    <row r="61" spans="1:13" s="235" customFormat="1" ht="28" customHeight="1" x14ac:dyDescent="0.35">
      <c r="A61" s="236"/>
      <c r="B61" s="250" t="s">
        <v>816</v>
      </c>
      <c r="C61" s="238"/>
      <c r="D61" s="251" t="s">
        <v>620</v>
      </c>
      <c r="E61" s="238"/>
      <c r="F61" s="247"/>
      <c r="G61" s="241"/>
      <c r="H61" s="233"/>
      <c r="I61" s="234"/>
      <c r="K61" s="234"/>
      <c r="L61" s="234"/>
      <c r="M61" s="234"/>
    </row>
    <row r="62" spans="1:13" s="235" customFormat="1" ht="28" customHeight="1" x14ac:dyDescent="0.35">
      <c r="A62" s="236"/>
      <c r="B62" s="250" t="s">
        <v>817</v>
      </c>
      <c r="C62" s="238"/>
      <c r="D62" s="251" t="s">
        <v>818</v>
      </c>
      <c r="E62" s="238"/>
      <c r="F62" s="247"/>
      <c r="G62" s="241"/>
      <c r="H62" s="233"/>
      <c r="I62" s="234"/>
      <c r="K62" s="234"/>
      <c r="L62" s="234"/>
      <c r="M62" s="234"/>
    </row>
    <row r="63" spans="1:13" s="235" customFormat="1" ht="28" customHeight="1" x14ac:dyDescent="0.35">
      <c r="A63" s="236"/>
      <c r="B63" s="250" t="s">
        <v>819</v>
      </c>
      <c r="C63" s="238"/>
      <c r="D63" s="251" t="s">
        <v>622</v>
      </c>
      <c r="E63" s="238"/>
      <c r="F63" s="247"/>
      <c r="G63" s="241"/>
      <c r="H63" s="233"/>
      <c r="I63" s="234"/>
      <c r="K63" s="234"/>
      <c r="L63" s="234"/>
      <c r="M63" s="234"/>
    </row>
    <row r="64" spans="1:13" s="235" customFormat="1" ht="28" customHeight="1" x14ac:dyDescent="0.35">
      <c r="A64" s="236"/>
      <c r="B64" s="250" t="s">
        <v>820</v>
      </c>
      <c r="C64" s="238"/>
      <c r="D64" s="251" t="s">
        <v>821</v>
      </c>
      <c r="E64" s="238"/>
      <c r="F64" s="247"/>
      <c r="G64" s="241"/>
      <c r="H64" s="233"/>
      <c r="I64" s="234"/>
      <c r="K64" s="234"/>
      <c r="L64" s="234"/>
      <c r="M64" s="234"/>
    </row>
    <row r="65" spans="1:13" s="235" customFormat="1" ht="10" customHeight="1" x14ac:dyDescent="0.35">
      <c r="A65" s="236"/>
      <c r="B65" s="242"/>
      <c r="C65" s="238"/>
      <c r="D65" s="239"/>
      <c r="E65" s="238"/>
      <c r="F65" s="249"/>
      <c r="G65" s="241"/>
      <c r="H65" s="233"/>
      <c r="I65" s="234"/>
      <c r="K65" s="234"/>
      <c r="L65" s="234"/>
      <c r="M65" s="234"/>
    </row>
    <row r="66" spans="1:13" s="235" customFormat="1" ht="28" customHeight="1" x14ac:dyDescent="0.35">
      <c r="A66" s="236"/>
      <c r="B66" s="246" t="s">
        <v>822</v>
      </c>
      <c r="C66" s="237"/>
      <c r="D66" s="237" t="s">
        <v>624</v>
      </c>
      <c r="E66" s="238"/>
      <c r="F66" s="247" t="str">
        <f>IFERROR(ROUND(AVERAGE(F68:F72),0),"")</f>
        <v/>
      </c>
      <c r="G66" s="241"/>
      <c r="H66" s="233"/>
      <c r="I66" s="248" t="str">
        <f>F66</f>
        <v/>
      </c>
      <c r="K66" s="234"/>
      <c r="L66" s="234"/>
      <c r="M66" s="234"/>
    </row>
    <row r="67" spans="1:13" s="235" customFormat="1" ht="10" customHeight="1" x14ac:dyDescent="0.35">
      <c r="A67" s="236"/>
      <c r="B67" s="246"/>
      <c r="C67" s="237"/>
      <c r="D67" s="239"/>
      <c r="E67" s="238"/>
      <c r="F67" s="249"/>
      <c r="G67" s="241"/>
      <c r="H67" s="233"/>
      <c r="I67" s="234"/>
      <c r="K67" s="234"/>
      <c r="L67" s="234"/>
      <c r="M67" s="234"/>
    </row>
    <row r="68" spans="1:13" s="235" customFormat="1" ht="28" customHeight="1" x14ac:dyDescent="0.35">
      <c r="A68" s="236"/>
      <c r="B68" s="250" t="s">
        <v>823</v>
      </c>
      <c r="C68" s="238"/>
      <c r="D68" s="251" t="s">
        <v>824</v>
      </c>
      <c r="E68" s="238"/>
      <c r="F68" s="247"/>
      <c r="G68" s="241"/>
      <c r="H68" s="233"/>
      <c r="I68" s="234"/>
      <c r="K68" s="234"/>
      <c r="L68" s="234"/>
      <c r="M68" s="234"/>
    </row>
    <row r="69" spans="1:13" s="235" customFormat="1" ht="28" customHeight="1" x14ac:dyDescent="0.35">
      <c r="A69" s="236"/>
      <c r="B69" s="250" t="s">
        <v>825</v>
      </c>
      <c r="C69" s="238"/>
      <c r="D69" s="251" t="s">
        <v>626</v>
      </c>
      <c r="E69" s="238"/>
      <c r="F69" s="247"/>
      <c r="G69" s="241"/>
      <c r="H69" s="233"/>
      <c r="I69" s="234"/>
      <c r="K69" s="234"/>
      <c r="L69" s="234"/>
      <c r="M69" s="234"/>
    </row>
    <row r="70" spans="1:13" s="235" customFormat="1" ht="28" customHeight="1" x14ac:dyDescent="0.35">
      <c r="A70" s="236"/>
      <c r="B70" s="250" t="s">
        <v>826</v>
      </c>
      <c r="C70" s="238"/>
      <c r="D70" s="251" t="s">
        <v>827</v>
      </c>
      <c r="E70" s="238"/>
      <c r="F70" s="247"/>
      <c r="G70" s="241"/>
      <c r="H70" s="233"/>
      <c r="I70" s="234"/>
      <c r="K70" s="234"/>
      <c r="L70" s="234"/>
      <c r="M70" s="234"/>
    </row>
    <row r="71" spans="1:13" s="235" customFormat="1" ht="28" customHeight="1" x14ac:dyDescent="0.35">
      <c r="A71" s="236"/>
      <c r="B71" s="250" t="s">
        <v>828</v>
      </c>
      <c r="C71" s="238"/>
      <c r="D71" s="251" t="s">
        <v>628</v>
      </c>
      <c r="E71" s="238"/>
      <c r="F71" s="247"/>
      <c r="G71" s="241"/>
      <c r="H71" s="233"/>
      <c r="I71" s="234"/>
      <c r="K71" s="234"/>
      <c r="L71" s="234"/>
      <c r="M71" s="234"/>
    </row>
    <row r="72" spans="1:13" s="235" customFormat="1" ht="28" customHeight="1" x14ac:dyDescent="0.35">
      <c r="A72" s="236"/>
      <c r="B72" s="250" t="s">
        <v>829</v>
      </c>
      <c r="C72" s="238"/>
      <c r="D72" s="251" t="s">
        <v>830</v>
      </c>
      <c r="E72" s="238"/>
      <c r="F72" s="247"/>
      <c r="G72" s="241"/>
      <c r="H72" s="233"/>
      <c r="I72" s="234"/>
      <c r="K72" s="234"/>
      <c r="L72" s="234"/>
      <c r="M72" s="234"/>
    </row>
    <row r="73" spans="1:13" s="235" customFormat="1" ht="10" customHeight="1" x14ac:dyDescent="0.35">
      <c r="A73" s="236"/>
      <c r="B73" s="242"/>
      <c r="C73" s="238"/>
      <c r="D73" s="239"/>
      <c r="E73" s="238"/>
      <c r="F73" s="249"/>
      <c r="G73" s="241"/>
      <c r="H73" s="233"/>
      <c r="I73" s="234"/>
      <c r="K73" s="234"/>
      <c r="L73" s="234"/>
      <c r="M73" s="234"/>
    </row>
    <row r="74" spans="1:13" s="235" customFormat="1" ht="28" customHeight="1" x14ac:dyDescent="0.35">
      <c r="A74" s="236"/>
      <c r="B74" s="246" t="s">
        <v>831</v>
      </c>
      <c r="C74" s="237"/>
      <c r="D74" s="237" t="s">
        <v>630</v>
      </c>
      <c r="E74" s="238"/>
      <c r="F74" s="247" t="str">
        <f>IFERROR(ROUND(AVERAGE(F76:F81),0),"")</f>
        <v/>
      </c>
      <c r="G74" s="241"/>
      <c r="H74" s="233"/>
      <c r="I74" s="248" t="str">
        <f>F74</f>
        <v/>
      </c>
      <c r="K74" s="234"/>
      <c r="L74" s="234"/>
      <c r="M74" s="234"/>
    </row>
    <row r="75" spans="1:13" s="235" customFormat="1" ht="10" customHeight="1" x14ac:dyDescent="0.35">
      <c r="A75" s="236"/>
      <c r="B75" s="246"/>
      <c r="C75" s="237"/>
      <c r="D75" s="239"/>
      <c r="E75" s="238"/>
      <c r="F75" s="249"/>
      <c r="G75" s="241"/>
      <c r="H75" s="233"/>
      <c r="I75" s="234"/>
      <c r="K75" s="234"/>
      <c r="L75" s="234"/>
      <c r="M75" s="234"/>
    </row>
    <row r="76" spans="1:13" s="235" customFormat="1" ht="28" customHeight="1" x14ac:dyDescent="0.35">
      <c r="A76" s="236"/>
      <c r="B76" s="250" t="s">
        <v>832</v>
      </c>
      <c r="C76" s="238"/>
      <c r="D76" s="251" t="s">
        <v>631</v>
      </c>
      <c r="E76" s="238"/>
      <c r="F76" s="247"/>
      <c r="G76" s="241"/>
      <c r="H76" s="233"/>
      <c r="I76" s="234"/>
      <c r="K76" s="234"/>
      <c r="L76" s="234"/>
      <c r="M76" s="234"/>
    </row>
    <row r="77" spans="1:13" s="235" customFormat="1" ht="28" customHeight="1" x14ac:dyDescent="0.35">
      <c r="A77" s="236"/>
      <c r="B77" s="250" t="s">
        <v>833</v>
      </c>
      <c r="C77" s="238"/>
      <c r="D77" s="251" t="s">
        <v>632</v>
      </c>
      <c r="E77" s="238"/>
      <c r="F77" s="247"/>
      <c r="G77" s="241"/>
      <c r="H77" s="233"/>
      <c r="I77" s="234"/>
      <c r="K77" s="234"/>
      <c r="L77" s="234"/>
      <c r="M77" s="234"/>
    </row>
    <row r="78" spans="1:13" s="235" customFormat="1" ht="28" customHeight="1" x14ac:dyDescent="0.35">
      <c r="A78" s="236"/>
      <c r="B78" s="250" t="s">
        <v>834</v>
      </c>
      <c r="C78" s="238"/>
      <c r="D78" s="251" t="s">
        <v>835</v>
      </c>
      <c r="E78" s="238"/>
      <c r="F78" s="247"/>
      <c r="G78" s="241"/>
      <c r="H78" s="233"/>
      <c r="I78" s="234"/>
      <c r="K78" s="234"/>
      <c r="L78" s="234"/>
      <c r="M78" s="234"/>
    </row>
    <row r="79" spans="1:13" s="235" customFormat="1" ht="28" customHeight="1" x14ac:dyDescent="0.35">
      <c r="A79" s="236"/>
      <c r="B79" s="250" t="s">
        <v>836</v>
      </c>
      <c r="C79" s="238"/>
      <c r="D79" s="251" t="s">
        <v>837</v>
      </c>
      <c r="E79" s="238"/>
      <c r="F79" s="247"/>
      <c r="G79" s="241"/>
      <c r="H79" s="233"/>
      <c r="I79" s="234"/>
      <c r="K79" s="234"/>
      <c r="L79" s="234"/>
      <c r="M79" s="234"/>
    </row>
    <row r="80" spans="1:13" s="235" customFormat="1" ht="28" customHeight="1" x14ac:dyDescent="0.35">
      <c r="A80" s="236"/>
      <c r="B80" s="250" t="s">
        <v>838</v>
      </c>
      <c r="C80" s="238"/>
      <c r="D80" s="251" t="s">
        <v>839</v>
      </c>
      <c r="E80" s="238"/>
      <c r="F80" s="247"/>
      <c r="G80" s="241"/>
      <c r="H80" s="233"/>
      <c r="I80" s="234"/>
      <c r="K80" s="234"/>
      <c r="L80" s="234"/>
      <c r="M80" s="234"/>
    </row>
    <row r="81" spans="1:13" s="235" customFormat="1" ht="28" customHeight="1" x14ac:dyDescent="0.35">
      <c r="A81" s="236"/>
      <c r="B81" s="250" t="s">
        <v>840</v>
      </c>
      <c r="C81" s="238"/>
      <c r="D81" s="251" t="s">
        <v>841</v>
      </c>
      <c r="E81" s="238"/>
      <c r="F81" s="247"/>
      <c r="G81" s="241"/>
      <c r="H81" s="233"/>
      <c r="I81" s="234"/>
      <c r="K81" s="234"/>
      <c r="L81" s="234"/>
      <c r="M81" s="234"/>
    </row>
    <row r="82" spans="1:13" s="235" customFormat="1" ht="10" customHeight="1" x14ac:dyDescent="0.35">
      <c r="A82" s="236"/>
      <c r="B82" s="242"/>
      <c r="C82" s="238"/>
      <c r="D82" s="239"/>
      <c r="E82" s="238"/>
      <c r="F82" s="249"/>
      <c r="G82" s="241"/>
      <c r="H82" s="233"/>
      <c r="I82" s="234"/>
      <c r="K82" s="234"/>
      <c r="L82" s="234"/>
      <c r="M82" s="234"/>
    </row>
    <row r="83" spans="1:13" s="235" customFormat="1" ht="28" customHeight="1" x14ac:dyDescent="0.35">
      <c r="A83" s="236"/>
      <c r="B83" s="246" t="s">
        <v>842</v>
      </c>
      <c r="C83" s="237"/>
      <c r="D83" s="237" t="s">
        <v>636</v>
      </c>
      <c r="E83" s="238"/>
      <c r="F83" s="247" t="str">
        <f>IFERROR(ROUND(AVERAGE(F85:F89),0),"")</f>
        <v/>
      </c>
      <c r="G83" s="241"/>
      <c r="H83" s="233"/>
      <c r="I83" s="248" t="str">
        <f>F83</f>
        <v/>
      </c>
      <c r="K83" s="234"/>
      <c r="L83" s="234"/>
      <c r="M83" s="234"/>
    </row>
    <row r="84" spans="1:13" s="235" customFormat="1" ht="10" customHeight="1" x14ac:dyDescent="0.35">
      <c r="A84" s="236"/>
      <c r="B84" s="246"/>
      <c r="C84" s="237"/>
      <c r="D84" s="239"/>
      <c r="E84" s="238"/>
      <c r="F84" s="249"/>
      <c r="G84" s="241"/>
      <c r="H84" s="233"/>
      <c r="I84" s="234"/>
      <c r="K84" s="234"/>
      <c r="L84" s="234"/>
      <c r="M84" s="234"/>
    </row>
    <row r="85" spans="1:13" s="235" customFormat="1" ht="28" customHeight="1" x14ac:dyDescent="0.35">
      <c r="A85" s="236"/>
      <c r="B85" s="250" t="s">
        <v>843</v>
      </c>
      <c r="C85" s="238"/>
      <c r="D85" s="251" t="s">
        <v>637</v>
      </c>
      <c r="E85" s="238"/>
      <c r="F85" s="247"/>
      <c r="G85" s="241"/>
      <c r="H85" s="233"/>
      <c r="I85" s="234"/>
      <c r="K85" s="234"/>
      <c r="L85" s="234"/>
      <c r="M85" s="234"/>
    </row>
    <row r="86" spans="1:13" s="235" customFormat="1" ht="28" customHeight="1" x14ac:dyDescent="0.35">
      <c r="A86" s="236"/>
      <c r="B86" s="250" t="s">
        <v>844</v>
      </c>
      <c r="C86" s="238"/>
      <c r="D86" s="251" t="s">
        <v>845</v>
      </c>
      <c r="E86" s="238"/>
      <c r="F86" s="247"/>
      <c r="G86" s="241"/>
      <c r="H86" s="233"/>
      <c r="I86" s="234"/>
      <c r="K86" s="234"/>
      <c r="L86" s="234"/>
      <c r="M86" s="234"/>
    </row>
    <row r="87" spans="1:13" s="235" customFormat="1" ht="28" customHeight="1" x14ac:dyDescent="0.35">
      <c r="A87" s="236"/>
      <c r="B87" s="250" t="s">
        <v>846</v>
      </c>
      <c r="C87" s="238"/>
      <c r="D87" s="251" t="s">
        <v>639</v>
      </c>
      <c r="E87" s="238"/>
      <c r="F87" s="247"/>
      <c r="G87" s="241"/>
      <c r="H87" s="233"/>
      <c r="I87" s="234"/>
      <c r="K87" s="234"/>
      <c r="L87" s="234"/>
      <c r="M87" s="234"/>
    </row>
    <row r="88" spans="1:13" s="235" customFormat="1" ht="28" customHeight="1" x14ac:dyDescent="0.35">
      <c r="A88" s="236"/>
      <c r="B88" s="250" t="s">
        <v>847</v>
      </c>
      <c r="C88" s="238"/>
      <c r="D88" s="251" t="s">
        <v>640</v>
      </c>
      <c r="E88" s="238"/>
      <c r="F88" s="247"/>
      <c r="G88" s="241"/>
      <c r="H88" s="233"/>
      <c r="I88" s="234"/>
      <c r="K88" s="234"/>
      <c r="L88" s="234"/>
      <c r="M88" s="234"/>
    </row>
    <row r="89" spans="1:13" s="235" customFormat="1" ht="28" customHeight="1" x14ac:dyDescent="0.35">
      <c r="A89" s="236"/>
      <c r="B89" s="250" t="s">
        <v>848</v>
      </c>
      <c r="C89" s="238"/>
      <c r="D89" s="251" t="s">
        <v>849</v>
      </c>
      <c r="E89" s="238"/>
      <c r="F89" s="247"/>
      <c r="G89" s="241"/>
      <c r="H89" s="233"/>
      <c r="I89" s="234"/>
      <c r="K89" s="234"/>
      <c r="L89" s="234"/>
      <c r="M89" s="234"/>
    </row>
    <row r="90" spans="1:13" s="235" customFormat="1" ht="10" customHeight="1" x14ac:dyDescent="0.35">
      <c r="A90" s="236"/>
      <c r="B90" s="242"/>
      <c r="C90" s="238"/>
      <c r="D90" s="239"/>
      <c r="E90" s="238"/>
      <c r="F90" s="249"/>
      <c r="G90" s="241"/>
      <c r="H90" s="233"/>
      <c r="I90" s="234"/>
      <c r="K90" s="234"/>
      <c r="L90" s="234"/>
      <c r="M90" s="234"/>
    </row>
    <row r="91" spans="1:13" s="235" customFormat="1" ht="28" customHeight="1" x14ac:dyDescent="0.35">
      <c r="A91" s="236"/>
      <c r="B91" s="246" t="s">
        <v>850</v>
      </c>
      <c r="C91" s="237"/>
      <c r="D91" s="237" t="s">
        <v>642</v>
      </c>
      <c r="E91" s="238"/>
      <c r="F91" s="247" t="str">
        <f>IFERROR(ROUND(AVERAGE(F93:F97),0),"")</f>
        <v/>
      </c>
      <c r="G91" s="241"/>
      <c r="H91" s="233"/>
      <c r="I91" s="248" t="str">
        <f>F91</f>
        <v/>
      </c>
      <c r="K91" s="234"/>
      <c r="L91" s="234"/>
      <c r="M91" s="234"/>
    </row>
    <row r="92" spans="1:13" s="235" customFormat="1" ht="10" customHeight="1" x14ac:dyDescent="0.35">
      <c r="A92" s="236"/>
      <c r="B92" s="246"/>
      <c r="C92" s="237"/>
      <c r="D92" s="239"/>
      <c r="E92" s="238"/>
      <c r="F92" s="249"/>
      <c r="G92" s="241"/>
      <c r="H92" s="233"/>
      <c r="I92" s="234"/>
      <c r="K92" s="234"/>
      <c r="L92" s="234"/>
      <c r="M92" s="234"/>
    </row>
    <row r="93" spans="1:13" s="235" customFormat="1" ht="28" customHeight="1" x14ac:dyDescent="0.35">
      <c r="A93" s="236"/>
      <c r="B93" s="250" t="s">
        <v>851</v>
      </c>
      <c r="C93" s="238"/>
      <c r="D93" s="251" t="s">
        <v>852</v>
      </c>
      <c r="E93" s="238"/>
      <c r="F93" s="247"/>
      <c r="G93" s="241"/>
      <c r="H93" s="233"/>
      <c r="I93" s="234"/>
      <c r="K93" s="234"/>
      <c r="L93" s="234"/>
      <c r="M93" s="234"/>
    </row>
    <row r="94" spans="1:13" s="235" customFormat="1" ht="28" customHeight="1" x14ac:dyDescent="0.35">
      <c r="A94" s="236"/>
      <c r="B94" s="250" t="s">
        <v>853</v>
      </c>
      <c r="C94" s="238"/>
      <c r="D94" s="251" t="s">
        <v>644</v>
      </c>
      <c r="E94" s="238"/>
      <c r="F94" s="247"/>
      <c r="G94" s="241"/>
      <c r="H94" s="233"/>
      <c r="I94" s="234"/>
      <c r="K94" s="234"/>
      <c r="L94" s="234"/>
      <c r="M94" s="234"/>
    </row>
    <row r="95" spans="1:13" s="235" customFormat="1" ht="28" customHeight="1" x14ac:dyDescent="0.35">
      <c r="A95" s="236"/>
      <c r="B95" s="250" t="s">
        <v>854</v>
      </c>
      <c r="C95" s="238"/>
      <c r="D95" s="251" t="s">
        <v>645</v>
      </c>
      <c r="E95" s="238"/>
      <c r="F95" s="247"/>
      <c r="G95" s="241"/>
      <c r="H95" s="233"/>
      <c r="I95" s="234"/>
      <c r="K95" s="234"/>
      <c r="L95" s="234"/>
      <c r="M95" s="234"/>
    </row>
    <row r="96" spans="1:13" s="235" customFormat="1" ht="28" customHeight="1" x14ac:dyDescent="0.35">
      <c r="A96" s="236"/>
      <c r="B96" s="250" t="s">
        <v>855</v>
      </c>
      <c r="C96" s="238"/>
      <c r="D96" s="251" t="s">
        <v>856</v>
      </c>
      <c r="E96" s="238"/>
      <c r="F96" s="247"/>
      <c r="G96" s="241"/>
      <c r="H96" s="233"/>
      <c r="I96" s="234"/>
      <c r="K96" s="234"/>
      <c r="L96" s="234"/>
      <c r="M96" s="234"/>
    </row>
    <row r="97" spans="1:13" s="235" customFormat="1" ht="28" customHeight="1" x14ac:dyDescent="0.35">
      <c r="A97" s="236"/>
      <c r="B97" s="250" t="s">
        <v>857</v>
      </c>
      <c r="C97" s="238"/>
      <c r="D97" s="251" t="s">
        <v>858</v>
      </c>
      <c r="E97" s="238"/>
      <c r="F97" s="247"/>
      <c r="G97" s="241"/>
      <c r="H97" s="233"/>
      <c r="I97" s="234"/>
      <c r="K97" s="234"/>
      <c r="L97" s="234"/>
      <c r="M97" s="234"/>
    </row>
    <row r="98" spans="1:13" s="235" customFormat="1" ht="10" customHeight="1" x14ac:dyDescent="0.35">
      <c r="A98" s="236"/>
      <c r="B98" s="242"/>
      <c r="C98" s="238"/>
      <c r="D98" s="239"/>
      <c r="E98" s="238"/>
      <c r="F98" s="249"/>
      <c r="G98" s="241"/>
      <c r="H98" s="233"/>
      <c r="I98" s="234"/>
      <c r="K98" s="234"/>
      <c r="L98" s="234"/>
      <c r="M98" s="234"/>
    </row>
    <row r="99" spans="1:13" s="235" customFormat="1" ht="28" customHeight="1" x14ac:dyDescent="0.35">
      <c r="A99" s="236"/>
      <c r="B99" s="246" t="s">
        <v>859</v>
      </c>
      <c r="C99" s="237"/>
      <c r="D99" s="237" t="s">
        <v>648</v>
      </c>
      <c r="E99" s="238"/>
      <c r="F99" s="247" t="str">
        <f>IFERROR(ROUND(AVERAGE(F101:F104),0),"")</f>
        <v/>
      </c>
      <c r="G99" s="241"/>
      <c r="H99" s="233"/>
      <c r="I99" s="248" t="str">
        <f>F99</f>
        <v/>
      </c>
      <c r="K99" s="234"/>
      <c r="L99" s="234"/>
      <c r="M99" s="234"/>
    </row>
    <row r="100" spans="1:13" s="235" customFormat="1" ht="10" customHeight="1" x14ac:dyDescent="0.35">
      <c r="A100" s="236"/>
      <c r="B100" s="246"/>
      <c r="C100" s="237"/>
      <c r="D100" s="239"/>
      <c r="E100" s="238"/>
      <c r="F100" s="249"/>
      <c r="G100" s="241"/>
      <c r="H100" s="233"/>
      <c r="I100" s="234"/>
      <c r="K100" s="234"/>
      <c r="L100" s="234"/>
      <c r="M100" s="234"/>
    </row>
    <row r="101" spans="1:13" s="235" customFormat="1" ht="28" customHeight="1" x14ac:dyDescent="0.35">
      <c r="A101" s="236"/>
      <c r="B101" s="250" t="s">
        <v>860</v>
      </c>
      <c r="C101" s="238"/>
      <c r="D101" s="251" t="s">
        <v>649</v>
      </c>
      <c r="E101" s="238"/>
      <c r="F101" s="247"/>
      <c r="G101" s="241"/>
      <c r="H101" s="233"/>
      <c r="I101" s="234"/>
      <c r="K101" s="234"/>
      <c r="L101" s="234"/>
      <c r="M101" s="234"/>
    </row>
    <row r="102" spans="1:13" s="235" customFormat="1" ht="28" customHeight="1" x14ac:dyDescent="0.35">
      <c r="A102" s="236"/>
      <c r="B102" s="250" t="s">
        <v>861</v>
      </c>
      <c r="C102" s="238"/>
      <c r="D102" s="251" t="s">
        <v>862</v>
      </c>
      <c r="E102" s="238"/>
      <c r="F102" s="247"/>
      <c r="G102" s="241"/>
      <c r="H102" s="233"/>
      <c r="I102" s="234"/>
      <c r="K102" s="234"/>
      <c r="L102" s="234"/>
      <c r="M102" s="234"/>
    </row>
    <row r="103" spans="1:13" s="235" customFormat="1" ht="28" customHeight="1" x14ac:dyDescent="0.35">
      <c r="A103" s="236"/>
      <c r="B103" s="250" t="s">
        <v>863</v>
      </c>
      <c r="C103" s="238"/>
      <c r="D103" s="251" t="s">
        <v>864</v>
      </c>
      <c r="E103" s="238"/>
      <c r="F103" s="247"/>
      <c r="G103" s="241"/>
      <c r="H103" s="233"/>
      <c r="I103" s="234"/>
      <c r="K103" s="234"/>
      <c r="L103" s="234"/>
      <c r="M103" s="234"/>
    </row>
    <row r="104" spans="1:13" s="235" customFormat="1" ht="28" customHeight="1" x14ac:dyDescent="0.35">
      <c r="A104" s="236"/>
      <c r="B104" s="250" t="s">
        <v>865</v>
      </c>
      <c r="C104" s="238"/>
      <c r="D104" s="251" t="s">
        <v>866</v>
      </c>
      <c r="E104" s="238"/>
      <c r="F104" s="247"/>
      <c r="G104" s="241"/>
      <c r="H104" s="233"/>
      <c r="I104" s="234"/>
      <c r="K104" s="234"/>
      <c r="L104" s="234"/>
      <c r="M104" s="234"/>
    </row>
    <row r="105" spans="1:13" s="235" customFormat="1" ht="10" customHeight="1" x14ac:dyDescent="0.35">
      <c r="A105" s="236"/>
      <c r="B105" s="242"/>
      <c r="C105" s="238"/>
      <c r="D105" s="239"/>
      <c r="E105" s="238"/>
      <c r="F105" s="249"/>
      <c r="G105" s="241"/>
      <c r="H105" s="233"/>
      <c r="I105" s="234"/>
      <c r="K105" s="234"/>
      <c r="L105" s="234"/>
      <c r="M105" s="234"/>
    </row>
    <row r="106" spans="1:13" s="235" customFormat="1" ht="28" customHeight="1" x14ac:dyDescent="0.35">
      <c r="A106" s="236"/>
      <c r="B106" s="246" t="s">
        <v>867</v>
      </c>
      <c r="C106" s="237"/>
      <c r="D106" s="237" t="s">
        <v>653</v>
      </c>
      <c r="E106" s="238"/>
      <c r="F106" s="247" t="str">
        <f>IFERROR(ROUND(AVERAGE(F108:F112),0),"")</f>
        <v/>
      </c>
      <c r="G106" s="241"/>
      <c r="H106" s="233"/>
      <c r="I106" s="248" t="str">
        <f>F106</f>
        <v/>
      </c>
      <c r="K106" s="234"/>
      <c r="L106" s="234"/>
      <c r="M106" s="234"/>
    </row>
    <row r="107" spans="1:13" s="235" customFormat="1" ht="10" customHeight="1" x14ac:dyDescent="0.35">
      <c r="A107" s="236"/>
      <c r="B107" s="246"/>
      <c r="C107" s="237"/>
      <c r="D107" s="239"/>
      <c r="E107" s="238"/>
      <c r="F107" s="249"/>
      <c r="G107" s="241"/>
      <c r="H107" s="233"/>
      <c r="I107" s="234"/>
      <c r="K107" s="234"/>
      <c r="L107" s="234"/>
      <c r="M107" s="234"/>
    </row>
    <row r="108" spans="1:13" s="235" customFormat="1" ht="28" customHeight="1" x14ac:dyDescent="0.35">
      <c r="A108" s="236"/>
      <c r="B108" s="250" t="s">
        <v>868</v>
      </c>
      <c r="C108" s="238"/>
      <c r="D108" s="251" t="s">
        <v>654</v>
      </c>
      <c r="E108" s="238"/>
      <c r="F108" s="247"/>
      <c r="G108" s="241"/>
      <c r="H108" s="233"/>
      <c r="I108" s="234"/>
      <c r="K108" s="234"/>
      <c r="L108" s="234"/>
      <c r="M108" s="234"/>
    </row>
    <row r="109" spans="1:13" s="235" customFormat="1" ht="28" customHeight="1" x14ac:dyDescent="0.35">
      <c r="A109" s="236"/>
      <c r="B109" s="250" t="s">
        <v>869</v>
      </c>
      <c r="C109" s="238"/>
      <c r="D109" s="251" t="s">
        <v>870</v>
      </c>
      <c r="E109" s="238"/>
      <c r="F109" s="247"/>
      <c r="G109" s="241"/>
      <c r="H109" s="233"/>
      <c r="I109" s="234"/>
      <c r="K109" s="234"/>
      <c r="L109" s="234"/>
      <c r="M109" s="234"/>
    </row>
    <row r="110" spans="1:13" s="235" customFormat="1" ht="28" customHeight="1" x14ac:dyDescent="0.35">
      <c r="A110" s="236"/>
      <c r="B110" s="250" t="s">
        <v>871</v>
      </c>
      <c r="C110" s="238"/>
      <c r="D110" s="251" t="s">
        <v>656</v>
      </c>
      <c r="E110" s="238"/>
      <c r="F110" s="247"/>
      <c r="G110" s="241"/>
      <c r="H110" s="233"/>
      <c r="I110" s="234"/>
      <c r="K110" s="234"/>
      <c r="L110" s="234"/>
      <c r="M110" s="234"/>
    </row>
    <row r="111" spans="1:13" s="235" customFormat="1" ht="28" customHeight="1" x14ac:dyDescent="0.35">
      <c r="A111" s="236"/>
      <c r="B111" s="250" t="s">
        <v>872</v>
      </c>
      <c r="C111" s="238"/>
      <c r="D111" s="251" t="s">
        <v>657</v>
      </c>
      <c r="E111" s="238"/>
      <c r="F111" s="247"/>
      <c r="G111" s="241"/>
      <c r="H111" s="233"/>
      <c r="I111" s="234"/>
      <c r="K111" s="234"/>
      <c r="L111" s="234"/>
      <c r="M111" s="234"/>
    </row>
    <row r="112" spans="1:13" s="235" customFormat="1" ht="28" customHeight="1" x14ac:dyDescent="0.35">
      <c r="A112" s="236"/>
      <c r="B112" s="250" t="s">
        <v>873</v>
      </c>
      <c r="C112" s="238"/>
      <c r="D112" s="251" t="s">
        <v>874</v>
      </c>
      <c r="E112" s="238"/>
      <c r="F112" s="247"/>
      <c r="G112" s="241"/>
      <c r="H112" s="233"/>
      <c r="I112" s="234"/>
      <c r="K112" s="234"/>
      <c r="L112" s="234"/>
      <c r="M112" s="234"/>
    </row>
    <row r="113" spans="1:13" s="235" customFormat="1" ht="10" customHeight="1" x14ac:dyDescent="0.35">
      <c r="A113" s="236"/>
      <c r="B113" s="242"/>
      <c r="C113" s="238"/>
      <c r="D113" s="239"/>
      <c r="E113" s="238"/>
      <c r="F113" s="249"/>
      <c r="G113" s="241"/>
      <c r="H113" s="233"/>
      <c r="I113" s="234"/>
      <c r="K113" s="234"/>
      <c r="L113" s="234"/>
      <c r="M113" s="234"/>
    </row>
    <row r="114" spans="1:13" s="235" customFormat="1" ht="28" customHeight="1" x14ac:dyDescent="0.35">
      <c r="A114" s="236"/>
      <c r="B114" s="246" t="s">
        <v>875</v>
      </c>
      <c r="C114" s="237"/>
      <c r="D114" s="237" t="s">
        <v>659</v>
      </c>
      <c r="E114" s="238"/>
      <c r="F114" s="247" t="str">
        <f>IFERROR(ROUND(AVERAGE(F116:F120),0),"")</f>
        <v/>
      </c>
      <c r="G114" s="241"/>
      <c r="H114" s="233"/>
      <c r="I114" s="248" t="str">
        <f>F114</f>
        <v/>
      </c>
      <c r="K114" s="234"/>
      <c r="L114" s="234"/>
      <c r="M114" s="234"/>
    </row>
    <row r="115" spans="1:13" s="235" customFormat="1" ht="10" customHeight="1" x14ac:dyDescent="0.35">
      <c r="A115" s="236"/>
      <c r="B115" s="246"/>
      <c r="C115" s="237"/>
      <c r="D115" s="239"/>
      <c r="E115" s="238"/>
      <c r="F115" s="249"/>
      <c r="G115" s="241"/>
      <c r="H115" s="233"/>
      <c r="I115" s="234"/>
      <c r="K115" s="234"/>
      <c r="L115" s="234"/>
      <c r="M115" s="234"/>
    </row>
    <row r="116" spans="1:13" s="235" customFormat="1" ht="28" customHeight="1" x14ac:dyDescent="0.35">
      <c r="A116" s="236"/>
      <c r="B116" s="250" t="s">
        <v>876</v>
      </c>
      <c r="C116" s="238"/>
      <c r="D116" s="251" t="s">
        <v>660</v>
      </c>
      <c r="E116" s="238"/>
      <c r="F116" s="247"/>
      <c r="G116" s="241"/>
      <c r="H116" s="233"/>
      <c r="I116" s="234"/>
      <c r="K116" s="234"/>
      <c r="L116" s="234"/>
      <c r="M116" s="234"/>
    </row>
    <row r="117" spans="1:13" s="235" customFormat="1" ht="28" customHeight="1" x14ac:dyDescent="0.35">
      <c r="A117" s="236"/>
      <c r="B117" s="250" t="s">
        <v>877</v>
      </c>
      <c r="C117" s="238"/>
      <c r="D117" s="251" t="s">
        <v>878</v>
      </c>
      <c r="E117" s="238"/>
      <c r="F117" s="247"/>
      <c r="G117" s="241"/>
      <c r="H117" s="233"/>
      <c r="I117" s="234"/>
      <c r="K117" s="234"/>
      <c r="L117" s="234"/>
      <c r="M117" s="234"/>
    </row>
    <row r="118" spans="1:13" s="235" customFormat="1" ht="28" customHeight="1" x14ac:dyDescent="0.35">
      <c r="A118" s="236"/>
      <c r="B118" s="250" t="s">
        <v>879</v>
      </c>
      <c r="C118" s="238"/>
      <c r="D118" s="251" t="s">
        <v>880</v>
      </c>
      <c r="E118" s="238"/>
      <c r="F118" s="247"/>
      <c r="G118" s="241"/>
      <c r="H118" s="233"/>
      <c r="I118" s="234"/>
      <c r="K118" s="234"/>
      <c r="L118" s="234"/>
      <c r="M118" s="234"/>
    </row>
    <row r="119" spans="1:13" s="235" customFormat="1" ht="28" customHeight="1" x14ac:dyDescent="0.35">
      <c r="A119" s="236"/>
      <c r="B119" s="250" t="s">
        <v>881</v>
      </c>
      <c r="C119" s="238"/>
      <c r="D119" s="251" t="s">
        <v>882</v>
      </c>
      <c r="E119" s="238"/>
      <c r="F119" s="247"/>
      <c r="G119" s="241"/>
      <c r="H119" s="233"/>
      <c r="I119" s="234"/>
      <c r="K119" s="234"/>
      <c r="L119" s="234"/>
      <c r="M119" s="234"/>
    </row>
    <row r="120" spans="1:13" s="235" customFormat="1" ht="28" customHeight="1" x14ac:dyDescent="0.35">
      <c r="A120" s="236"/>
      <c r="B120" s="250" t="s">
        <v>883</v>
      </c>
      <c r="C120" s="238"/>
      <c r="D120" s="251" t="s">
        <v>664</v>
      </c>
      <c r="E120" s="238"/>
      <c r="F120" s="247"/>
      <c r="G120" s="241"/>
      <c r="H120" s="233"/>
      <c r="I120" s="234"/>
      <c r="K120" s="234"/>
      <c r="L120" s="234"/>
      <c r="M120" s="234"/>
    </row>
    <row r="121" spans="1:13" s="235" customFormat="1" ht="10" customHeight="1" x14ac:dyDescent="0.35">
      <c r="A121" s="236"/>
      <c r="B121" s="242"/>
      <c r="C121" s="238"/>
      <c r="D121" s="239"/>
      <c r="E121" s="238"/>
      <c r="F121" s="249"/>
      <c r="G121" s="241"/>
      <c r="H121" s="233"/>
      <c r="I121" s="234"/>
      <c r="K121" s="234"/>
      <c r="L121" s="234"/>
      <c r="M121" s="234"/>
    </row>
    <row r="122" spans="1:13" s="235" customFormat="1" ht="28" customHeight="1" x14ac:dyDescent="0.35">
      <c r="A122" s="236"/>
      <c r="B122" s="246" t="s">
        <v>884</v>
      </c>
      <c r="C122" s="237"/>
      <c r="D122" s="237" t="s">
        <v>665</v>
      </c>
      <c r="E122" s="238"/>
      <c r="F122" s="247" t="str">
        <f>IFERROR(ROUND(AVERAGE(F124:F128),0),"")</f>
        <v/>
      </c>
      <c r="G122" s="241"/>
      <c r="H122" s="233"/>
      <c r="I122" s="248" t="str">
        <f>F122</f>
        <v/>
      </c>
      <c r="K122" s="234"/>
      <c r="L122" s="234"/>
      <c r="M122" s="234"/>
    </row>
    <row r="123" spans="1:13" s="235" customFormat="1" ht="10" customHeight="1" x14ac:dyDescent="0.35">
      <c r="A123" s="236"/>
      <c r="B123" s="246"/>
      <c r="C123" s="237"/>
      <c r="D123" s="239"/>
      <c r="E123" s="238"/>
      <c r="F123" s="249"/>
      <c r="G123" s="241"/>
      <c r="H123" s="233"/>
      <c r="I123" s="234"/>
      <c r="K123" s="234"/>
      <c r="L123" s="234"/>
      <c r="M123" s="234"/>
    </row>
    <row r="124" spans="1:13" s="235" customFormat="1" ht="28" customHeight="1" x14ac:dyDescent="0.35">
      <c r="A124" s="236"/>
      <c r="B124" s="250" t="s">
        <v>885</v>
      </c>
      <c r="C124" s="238"/>
      <c r="D124" s="251" t="s">
        <v>886</v>
      </c>
      <c r="E124" s="238"/>
      <c r="F124" s="247"/>
      <c r="G124" s="241"/>
      <c r="H124" s="233"/>
      <c r="I124" s="234"/>
      <c r="K124" s="234"/>
      <c r="L124" s="234"/>
      <c r="M124" s="234"/>
    </row>
    <row r="125" spans="1:13" s="235" customFormat="1" ht="28" customHeight="1" x14ac:dyDescent="0.35">
      <c r="A125" s="236"/>
      <c r="B125" s="250" t="s">
        <v>887</v>
      </c>
      <c r="C125" s="238"/>
      <c r="D125" s="251" t="s">
        <v>888</v>
      </c>
      <c r="E125" s="238"/>
      <c r="F125" s="247"/>
      <c r="G125" s="241"/>
      <c r="H125" s="233"/>
      <c r="I125" s="234"/>
      <c r="K125" s="234"/>
      <c r="L125" s="234"/>
      <c r="M125" s="234"/>
    </row>
    <row r="126" spans="1:13" s="235" customFormat="1" ht="28" customHeight="1" x14ac:dyDescent="0.35">
      <c r="A126" s="236"/>
      <c r="B126" s="250" t="s">
        <v>889</v>
      </c>
      <c r="C126" s="238"/>
      <c r="D126" s="251" t="s">
        <v>668</v>
      </c>
      <c r="E126" s="238"/>
      <c r="F126" s="247"/>
      <c r="G126" s="241"/>
      <c r="H126" s="233"/>
      <c r="I126" s="234"/>
      <c r="K126" s="234"/>
      <c r="L126" s="234"/>
      <c r="M126" s="234"/>
    </row>
    <row r="127" spans="1:13" s="235" customFormat="1" ht="28" customHeight="1" x14ac:dyDescent="0.35">
      <c r="A127" s="236"/>
      <c r="B127" s="250" t="s">
        <v>890</v>
      </c>
      <c r="C127" s="238"/>
      <c r="D127" s="251" t="s">
        <v>891</v>
      </c>
      <c r="E127" s="238"/>
      <c r="F127" s="247"/>
      <c r="G127" s="241"/>
      <c r="H127" s="233"/>
      <c r="I127" s="234"/>
      <c r="K127" s="234"/>
      <c r="L127" s="234"/>
      <c r="M127" s="234"/>
    </row>
    <row r="128" spans="1:13" s="235" customFormat="1" ht="28" customHeight="1" x14ac:dyDescent="0.35">
      <c r="A128" s="236"/>
      <c r="B128" s="250" t="s">
        <v>892</v>
      </c>
      <c r="C128" s="238"/>
      <c r="D128" s="251" t="s">
        <v>670</v>
      </c>
      <c r="E128" s="238"/>
      <c r="F128" s="247"/>
      <c r="G128" s="241"/>
      <c r="H128" s="233"/>
      <c r="I128" s="234"/>
      <c r="K128" s="234"/>
      <c r="L128" s="234"/>
      <c r="M128" s="234"/>
    </row>
    <row r="129" spans="1:13" s="235" customFormat="1" ht="10" customHeight="1" x14ac:dyDescent="0.35">
      <c r="A129" s="236"/>
      <c r="B129" s="242"/>
      <c r="C129" s="238"/>
      <c r="D129" s="239"/>
      <c r="E129" s="238"/>
      <c r="F129" s="240"/>
      <c r="G129" s="241"/>
      <c r="H129" s="233"/>
      <c r="I129" s="234"/>
      <c r="K129" s="234"/>
      <c r="L129" s="234"/>
      <c r="M129" s="234"/>
    </row>
    <row r="130" spans="1:13" s="235" customFormat="1" ht="18" customHeight="1" x14ac:dyDescent="0.35">
      <c r="A130" s="236"/>
      <c r="B130" s="243" t="s">
        <v>893</v>
      </c>
      <c r="C130" s="244"/>
      <c r="D130" s="244" t="s">
        <v>894</v>
      </c>
      <c r="E130" s="238"/>
      <c r="F130" s="240"/>
      <c r="G130" s="241"/>
      <c r="H130" s="233"/>
      <c r="I130" s="234"/>
      <c r="K130" s="234"/>
      <c r="L130" s="234"/>
      <c r="M130" s="234"/>
    </row>
    <row r="131" spans="1:13" s="235" customFormat="1" ht="28" customHeight="1" x14ac:dyDescent="0.35">
      <c r="A131" s="236"/>
      <c r="B131" s="246" t="s">
        <v>895</v>
      </c>
      <c r="C131" s="237"/>
      <c r="D131" s="237" t="s">
        <v>896</v>
      </c>
      <c r="E131" s="238"/>
      <c r="F131" s="247" t="str">
        <f>IFERROR(ROUND(AVERAGE(F133:F137),0),"")</f>
        <v/>
      </c>
      <c r="G131" s="241"/>
      <c r="H131" s="233"/>
      <c r="I131" s="248" t="str">
        <f>F131</f>
        <v/>
      </c>
      <c r="K131" s="234"/>
      <c r="L131" s="234"/>
      <c r="M131" s="234"/>
    </row>
    <row r="132" spans="1:13" s="235" customFormat="1" ht="10" customHeight="1" x14ac:dyDescent="0.35">
      <c r="A132" s="236"/>
      <c r="B132" s="246"/>
      <c r="C132" s="237"/>
      <c r="D132" s="239"/>
      <c r="E132" s="238"/>
      <c r="F132" s="240"/>
      <c r="G132" s="241"/>
      <c r="H132" s="233"/>
      <c r="I132" s="234"/>
      <c r="K132" s="234"/>
      <c r="L132" s="234"/>
      <c r="M132" s="234"/>
    </row>
    <row r="133" spans="1:13" s="235" customFormat="1" ht="28" customHeight="1" x14ac:dyDescent="0.35">
      <c r="A133" s="236"/>
      <c r="B133" s="250" t="s">
        <v>897</v>
      </c>
      <c r="C133" s="238"/>
      <c r="D133" s="251" t="s">
        <v>898</v>
      </c>
      <c r="E133" s="238"/>
      <c r="F133" s="247"/>
      <c r="G133" s="241"/>
      <c r="H133" s="233"/>
      <c r="I133" s="234"/>
      <c r="K133" s="234"/>
      <c r="L133" s="234"/>
      <c r="M133" s="234"/>
    </row>
    <row r="134" spans="1:13" s="235" customFormat="1" ht="28" customHeight="1" x14ac:dyDescent="0.35">
      <c r="A134" s="236"/>
      <c r="B134" s="250" t="s">
        <v>899</v>
      </c>
      <c r="C134" s="238"/>
      <c r="D134" s="251" t="s">
        <v>900</v>
      </c>
      <c r="E134" s="238"/>
      <c r="F134" s="247"/>
      <c r="G134" s="241"/>
      <c r="H134" s="233"/>
      <c r="I134" s="234"/>
      <c r="K134" s="234"/>
      <c r="L134" s="234"/>
      <c r="M134" s="234"/>
    </row>
    <row r="135" spans="1:13" s="235" customFormat="1" ht="28" customHeight="1" x14ac:dyDescent="0.35">
      <c r="A135" s="236"/>
      <c r="B135" s="250" t="s">
        <v>901</v>
      </c>
      <c r="C135" s="238"/>
      <c r="D135" s="251" t="s">
        <v>902</v>
      </c>
      <c r="E135" s="238"/>
      <c r="F135" s="247"/>
      <c r="G135" s="241"/>
      <c r="H135" s="233"/>
      <c r="I135" s="234"/>
      <c r="K135" s="234"/>
      <c r="L135" s="234"/>
      <c r="M135" s="234"/>
    </row>
    <row r="136" spans="1:13" s="235" customFormat="1" ht="28" customHeight="1" x14ac:dyDescent="0.35">
      <c r="A136" s="236"/>
      <c r="B136" s="250" t="s">
        <v>903</v>
      </c>
      <c r="C136" s="238"/>
      <c r="D136" s="251" t="s">
        <v>904</v>
      </c>
      <c r="E136" s="238"/>
      <c r="F136" s="247"/>
      <c r="G136" s="241"/>
      <c r="H136" s="233"/>
      <c r="I136" s="234"/>
      <c r="K136" s="234"/>
      <c r="L136" s="234"/>
      <c r="M136" s="234"/>
    </row>
    <row r="137" spans="1:13" s="235" customFormat="1" ht="28" customHeight="1" x14ac:dyDescent="0.35">
      <c r="A137" s="236"/>
      <c r="B137" s="250" t="s">
        <v>905</v>
      </c>
      <c r="C137" s="238"/>
      <c r="D137" s="251" t="s">
        <v>906</v>
      </c>
      <c r="E137" s="238"/>
      <c r="F137" s="247"/>
      <c r="G137" s="241"/>
      <c r="H137" s="233"/>
      <c r="I137" s="234"/>
      <c r="K137" s="234"/>
      <c r="L137" s="234"/>
      <c r="M137" s="234"/>
    </row>
    <row r="138" spans="1:13" s="235" customFormat="1" ht="10" customHeight="1" x14ac:dyDescent="0.35">
      <c r="A138" s="236"/>
      <c r="B138" s="242"/>
      <c r="C138" s="238"/>
      <c r="D138" s="239"/>
      <c r="E138" s="238"/>
      <c r="F138" s="240"/>
      <c r="G138" s="241"/>
      <c r="H138" s="233"/>
      <c r="I138" s="234"/>
      <c r="K138" s="234"/>
      <c r="L138" s="234"/>
      <c r="M138" s="234"/>
    </row>
    <row r="139" spans="1:13" s="235" customFormat="1" ht="28" customHeight="1" x14ac:dyDescent="0.35">
      <c r="A139" s="236"/>
      <c r="B139" s="246" t="s">
        <v>907</v>
      </c>
      <c r="C139" s="237"/>
      <c r="D139" s="237" t="s">
        <v>678</v>
      </c>
      <c r="E139" s="238"/>
      <c r="F139" s="247" t="str">
        <f>IFERROR(ROUND(AVERAGE(F141:F143),0),"")</f>
        <v/>
      </c>
      <c r="G139" s="241"/>
      <c r="H139" s="233"/>
      <c r="I139" s="248" t="str">
        <f>F139</f>
        <v/>
      </c>
      <c r="K139" s="234"/>
      <c r="L139" s="234"/>
      <c r="M139" s="234"/>
    </row>
    <row r="140" spans="1:13" s="235" customFormat="1" ht="10" customHeight="1" x14ac:dyDescent="0.35">
      <c r="A140" s="236"/>
      <c r="B140" s="246"/>
      <c r="C140" s="237"/>
      <c r="D140" s="239"/>
      <c r="E140" s="238"/>
      <c r="F140" s="240"/>
      <c r="G140" s="241"/>
      <c r="H140" s="233"/>
      <c r="I140" s="234"/>
      <c r="K140" s="234"/>
      <c r="L140" s="234"/>
      <c r="M140" s="234"/>
    </row>
    <row r="141" spans="1:13" s="235" customFormat="1" ht="28" customHeight="1" x14ac:dyDescent="0.35">
      <c r="A141" s="236"/>
      <c r="B141" s="250" t="s">
        <v>908</v>
      </c>
      <c r="C141" s="238"/>
      <c r="D141" s="251" t="s">
        <v>909</v>
      </c>
      <c r="E141" s="238"/>
      <c r="F141" s="247"/>
      <c r="G141" s="241"/>
      <c r="H141" s="233"/>
      <c r="I141" s="234"/>
      <c r="K141" s="234"/>
      <c r="L141" s="234"/>
      <c r="M141" s="234"/>
    </row>
    <row r="142" spans="1:13" s="235" customFormat="1" ht="28" customHeight="1" x14ac:dyDescent="0.35">
      <c r="A142" s="236"/>
      <c r="B142" s="250" t="s">
        <v>910</v>
      </c>
      <c r="C142" s="238"/>
      <c r="D142" s="251" t="s">
        <v>911</v>
      </c>
      <c r="E142" s="238"/>
      <c r="F142" s="247"/>
      <c r="G142" s="241"/>
      <c r="H142" s="233"/>
      <c r="I142" s="234"/>
      <c r="K142" s="234"/>
      <c r="L142" s="234"/>
      <c r="M142" s="234"/>
    </row>
    <row r="143" spans="1:13" s="235" customFormat="1" ht="28" customHeight="1" x14ac:dyDescent="0.35">
      <c r="A143" s="236"/>
      <c r="B143" s="250" t="s">
        <v>912</v>
      </c>
      <c r="C143" s="238"/>
      <c r="D143" s="251" t="s">
        <v>913</v>
      </c>
      <c r="E143" s="238"/>
      <c r="F143" s="247"/>
      <c r="G143" s="241"/>
      <c r="H143" s="233"/>
      <c r="I143" s="234"/>
      <c r="K143" s="234"/>
      <c r="L143" s="234"/>
      <c r="M143" s="234"/>
    </row>
    <row r="144" spans="1:13" s="235" customFormat="1" ht="10" customHeight="1" x14ac:dyDescent="0.35">
      <c r="A144" s="236"/>
      <c r="B144" s="242"/>
      <c r="C144" s="238"/>
      <c r="D144" s="239"/>
      <c r="E144" s="238"/>
      <c r="F144" s="240"/>
      <c r="G144" s="241"/>
      <c r="H144" s="233"/>
      <c r="I144" s="234"/>
      <c r="K144" s="234"/>
      <c r="L144" s="234"/>
      <c r="M144" s="234"/>
    </row>
    <row r="145" spans="1:13" s="235" customFormat="1" ht="28" customHeight="1" x14ac:dyDescent="0.35">
      <c r="A145" s="236"/>
      <c r="B145" s="246" t="s">
        <v>914</v>
      </c>
      <c r="C145" s="237"/>
      <c r="D145" s="237" t="s">
        <v>682</v>
      </c>
      <c r="E145" s="238"/>
      <c r="F145" s="247" t="str">
        <f>IFERROR(ROUND(AVERAGE(F147:F150),0),"")</f>
        <v/>
      </c>
      <c r="G145" s="241"/>
      <c r="H145" s="233"/>
      <c r="I145" s="248" t="str">
        <f>F145</f>
        <v/>
      </c>
      <c r="K145" s="234"/>
      <c r="L145" s="234"/>
      <c r="M145" s="234"/>
    </row>
    <row r="146" spans="1:13" s="235" customFormat="1" ht="10" customHeight="1" x14ac:dyDescent="0.35">
      <c r="A146" s="236"/>
      <c r="B146" s="246"/>
      <c r="C146" s="237"/>
      <c r="D146" s="239"/>
      <c r="E146" s="238"/>
      <c r="F146" s="240"/>
      <c r="G146" s="241"/>
      <c r="H146" s="233"/>
      <c r="I146" s="234"/>
      <c r="K146" s="234"/>
      <c r="L146" s="234"/>
      <c r="M146" s="234"/>
    </row>
    <row r="147" spans="1:13" s="235" customFormat="1" ht="28" customHeight="1" x14ac:dyDescent="0.35">
      <c r="A147" s="236"/>
      <c r="B147" s="250" t="s">
        <v>915</v>
      </c>
      <c r="C147" s="238"/>
      <c r="D147" s="251" t="s">
        <v>916</v>
      </c>
      <c r="E147" s="238"/>
      <c r="F147" s="247"/>
      <c r="G147" s="241"/>
      <c r="H147" s="233"/>
      <c r="I147" s="234"/>
      <c r="K147" s="234"/>
      <c r="L147" s="234"/>
      <c r="M147" s="234"/>
    </row>
    <row r="148" spans="1:13" s="235" customFormat="1" ht="28" customHeight="1" x14ac:dyDescent="0.35">
      <c r="A148" s="236"/>
      <c r="B148" s="250" t="s">
        <v>917</v>
      </c>
      <c r="C148" s="238"/>
      <c r="D148" s="251" t="s">
        <v>918</v>
      </c>
      <c r="E148" s="238"/>
      <c r="F148" s="247"/>
      <c r="G148" s="241"/>
      <c r="H148" s="233"/>
      <c r="I148" s="234"/>
      <c r="K148" s="234"/>
      <c r="L148" s="234"/>
      <c r="M148" s="234"/>
    </row>
    <row r="149" spans="1:13" s="235" customFormat="1" ht="28" customHeight="1" x14ac:dyDescent="0.35">
      <c r="A149" s="236"/>
      <c r="B149" s="250" t="s">
        <v>919</v>
      </c>
      <c r="C149" s="238"/>
      <c r="D149" s="251" t="s">
        <v>920</v>
      </c>
      <c r="E149" s="238"/>
      <c r="F149" s="247"/>
      <c r="G149" s="241"/>
      <c r="H149" s="233"/>
      <c r="I149" s="234"/>
      <c r="K149" s="234"/>
      <c r="L149" s="234"/>
      <c r="M149" s="234"/>
    </row>
    <row r="150" spans="1:13" s="235" customFormat="1" ht="28" customHeight="1" x14ac:dyDescent="0.35">
      <c r="A150" s="236"/>
      <c r="B150" s="250" t="s">
        <v>921</v>
      </c>
      <c r="C150" s="238"/>
      <c r="D150" s="251" t="s">
        <v>922</v>
      </c>
      <c r="E150" s="238"/>
      <c r="F150" s="247"/>
      <c r="G150" s="241"/>
      <c r="H150" s="233"/>
      <c r="I150" s="234"/>
      <c r="K150" s="234"/>
      <c r="L150" s="234"/>
      <c r="M150" s="234"/>
    </row>
    <row r="151" spans="1:13" s="235" customFormat="1" ht="10" customHeight="1" x14ac:dyDescent="0.35">
      <c r="A151" s="236"/>
      <c r="B151" s="242"/>
      <c r="C151" s="238"/>
      <c r="D151" s="239"/>
      <c r="E151" s="238"/>
      <c r="F151" s="240"/>
      <c r="G151" s="241"/>
      <c r="H151" s="233"/>
      <c r="I151" s="234"/>
      <c r="K151" s="234"/>
      <c r="L151" s="234"/>
      <c r="M151" s="234"/>
    </row>
    <row r="152" spans="1:13" s="235" customFormat="1" ht="28" customHeight="1" x14ac:dyDescent="0.35">
      <c r="A152" s="236"/>
      <c r="B152" s="246" t="s">
        <v>923</v>
      </c>
      <c r="C152" s="237"/>
      <c r="D152" s="237" t="s">
        <v>687</v>
      </c>
      <c r="E152" s="238"/>
      <c r="F152" s="247" t="str">
        <f>IFERROR(ROUND(AVERAGE(F154:F158),0),"")</f>
        <v/>
      </c>
      <c r="G152" s="241"/>
      <c r="H152" s="233"/>
      <c r="I152" s="248" t="str">
        <f>F152</f>
        <v/>
      </c>
      <c r="K152" s="234"/>
      <c r="L152" s="234"/>
      <c r="M152" s="234"/>
    </row>
    <row r="153" spans="1:13" s="235" customFormat="1" ht="10" customHeight="1" x14ac:dyDescent="0.35">
      <c r="A153" s="236"/>
      <c r="B153" s="246"/>
      <c r="C153" s="237"/>
      <c r="D153" s="239"/>
      <c r="E153" s="238"/>
      <c r="F153" s="240"/>
      <c r="G153" s="241"/>
      <c r="H153" s="233"/>
      <c r="I153" s="234"/>
      <c r="K153" s="234"/>
      <c r="L153" s="234"/>
      <c r="M153" s="234"/>
    </row>
    <row r="154" spans="1:13" s="235" customFormat="1" ht="28" customHeight="1" x14ac:dyDescent="0.35">
      <c r="A154" s="236"/>
      <c r="B154" s="250" t="s">
        <v>924</v>
      </c>
      <c r="C154" s="238"/>
      <c r="D154" s="251" t="s">
        <v>925</v>
      </c>
      <c r="E154" s="238"/>
      <c r="F154" s="247"/>
      <c r="G154" s="241"/>
      <c r="H154" s="233"/>
      <c r="I154" s="234"/>
      <c r="K154" s="234"/>
      <c r="L154" s="234"/>
      <c r="M154" s="234"/>
    </row>
    <row r="155" spans="1:13" s="235" customFormat="1" ht="28" customHeight="1" x14ac:dyDescent="0.35">
      <c r="A155" s="236"/>
      <c r="B155" s="250" t="s">
        <v>926</v>
      </c>
      <c r="C155" s="238"/>
      <c r="D155" s="251" t="s">
        <v>927</v>
      </c>
      <c r="E155" s="238"/>
      <c r="F155" s="247"/>
      <c r="G155" s="241"/>
      <c r="H155" s="233"/>
      <c r="I155" s="234"/>
      <c r="K155" s="234"/>
      <c r="L155" s="234"/>
      <c r="M155" s="234"/>
    </row>
    <row r="156" spans="1:13" s="235" customFormat="1" ht="28" customHeight="1" x14ac:dyDescent="0.35">
      <c r="A156" s="236"/>
      <c r="B156" s="250" t="s">
        <v>928</v>
      </c>
      <c r="C156" s="238"/>
      <c r="D156" s="271" t="s">
        <v>929</v>
      </c>
      <c r="E156" s="238"/>
      <c r="F156" s="247"/>
      <c r="G156" s="241"/>
      <c r="H156" s="233"/>
      <c r="I156" s="234"/>
      <c r="K156" s="234"/>
      <c r="L156" s="234"/>
      <c r="M156" s="234"/>
    </row>
    <row r="157" spans="1:13" s="235" customFormat="1" ht="28" customHeight="1" x14ac:dyDescent="0.35">
      <c r="A157" s="236"/>
      <c r="B157" s="250" t="s">
        <v>930</v>
      </c>
      <c r="C157" s="238"/>
      <c r="D157" s="251" t="s">
        <v>931</v>
      </c>
      <c r="E157" s="238"/>
      <c r="F157" s="247"/>
      <c r="G157" s="241"/>
      <c r="H157" s="233"/>
      <c r="I157" s="234"/>
      <c r="K157" s="234"/>
      <c r="L157" s="234"/>
      <c r="M157" s="234"/>
    </row>
    <row r="158" spans="1:13" s="235" customFormat="1" ht="28" customHeight="1" x14ac:dyDescent="0.35">
      <c r="A158" s="236"/>
      <c r="B158" s="250" t="s">
        <v>932</v>
      </c>
      <c r="C158" s="238"/>
      <c r="D158" s="251" t="s">
        <v>933</v>
      </c>
      <c r="E158" s="238"/>
      <c r="F158" s="247"/>
      <c r="G158" s="241"/>
      <c r="H158" s="233"/>
      <c r="I158" s="234"/>
      <c r="K158" s="234"/>
      <c r="L158" s="234"/>
      <c r="M158" s="234"/>
    </row>
    <row r="159" spans="1:13" s="235" customFormat="1" ht="10" customHeight="1" x14ac:dyDescent="0.35">
      <c r="A159" s="236"/>
      <c r="B159" s="242"/>
      <c r="C159" s="238"/>
      <c r="D159" s="239"/>
      <c r="E159" s="238"/>
      <c r="F159" s="240"/>
      <c r="G159" s="241"/>
      <c r="H159" s="233"/>
      <c r="I159" s="234"/>
      <c r="K159" s="234"/>
      <c r="L159" s="234"/>
      <c r="M159" s="234"/>
    </row>
    <row r="160" spans="1:13" s="235" customFormat="1" ht="28" customHeight="1" x14ac:dyDescent="0.35">
      <c r="A160" s="236"/>
      <c r="B160" s="246" t="s">
        <v>934</v>
      </c>
      <c r="C160" s="237"/>
      <c r="D160" s="237" t="s">
        <v>693</v>
      </c>
      <c r="E160" s="238"/>
      <c r="F160" s="247" t="str">
        <f>IFERROR(ROUND(AVERAGE(F162:F165),0),"")</f>
        <v/>
      </c>
      <c r="G160" s="241"/>
      <c r="H160" s="233"/>
      <c r="I160" s="248" t="str">
        <f>F160</f>
        <v/>
      </c>
      <c r="K160" s="234"/>
      <c r="L160" s="234"/>
      <c r="M160" s="234"/>
    </row>
    <row r="161" spans="1:13" s="235" customFormat="1" ht="10" customHeight="1" x14ac:dyDescent="0.35">
      <c r="A161" s="236"/>
      <c r="B161" s="246"/>
      <c r="C161" s="237"/>
      <c r="D161" s="239"/>
      <c r="E161" s="238"/>
      <c r="F161" s="240"/>
      <c r="G161" s="241"/>
      <c r="H161" s="233"/>
      <c r="I161" s="234"/>
      <c r="K161" s="234"/>
      <c r="L161" s="234"/>
      <c r="M161" s="234"/>
    </row>
    <row r="162" spans="1:13" s="235" customFormat="1" ht="28" customHeight="1" x14ac:dyDescent="0.35">
      <c r="A162" s="236"/>
      <c r="B162" s="250" t="s">
        <v>935</v>
      </c>
      <c r="C162" s="238"/>
      <c r="D162" s="251" t="s">
        <v>936</v>
      </c>
      <c r="E162" s="238"/>
      <c r="F162" s="247"/>
      <c r="G162" s="241"/>
      <c r="H162" s="233"/>
      <c r="I162" s="234"/>
      <c r="K162" s="234"/>
      <c r="L162" s="234"/>
      <c r="M162" s="234"/>
    </row>
    <row r="163" spans="1:13" s="235" customFormat="1" ht="28" customHeight="1" x14ac:dyDescent="0.35">
      <c r="A163" s="236"/>
      <c r="B163" s="250" t="s">
        <v>937</v>
      </c>
      <c r="C163" s="238"/>
      <c r="D163" s="251" t="s">
        <v>938</v>
      </c>
      <c r="E163" s="238"/>
      <c r="F163" s="247"/>
      <c r="G163" s="241"/>
      <c r="H163" s="233"/>
      <c r="I163" s="234"/>
      <c r="K163" s="234"/>
      <c r="L163" s="234"/>
      <c r="M163" s="234"/>
    </row>
    <row r="164" spans="1:13" s="235" customFormat="1" ht="28" customHeight="1" x14ac:dyDescent="0.35">
      <c r="A164" s="236"/>
      <c r="B164" s="250" t="s">
        <v>939</v>
      </c>
      <c r="C164" s="238"/>
      <c r="D164" s="251" t="s">
        <v>940</v>
      </c>
      <c r="E164" s="238"/>
      <c r="F164" s="247"/>
      <c r="G164" s="241"/>
      <c r="H164" s="233"/>
      <c r="I164" s="234"/>
      <c r="K164" s="234"/>
      <c r="L164" s="234"/>
      <c r="M164" s="234"/>
    </row>
    <row r="165" spans="1:13" s="235" customFormat="1" ht="28" customHeight="1" x14ac:dyDescent="0.35">
      <c r="A165" s="236"/>
      <c r="B165" s="250" t="s">
        <v>941</v>
      </c>
      <c r="C165" s="238"/>
      <c r="D165" s="251" t="s">
        <v>942</v>
      </c>
      <c r="E165" s="238"/>
      <c r="F165" s="247"/>
      <c r="G165" s="241"/>
      <c r="H165" s="233"/>
      <c r="I165" s="234"/>
      <c r="K165" s="234"/>
      <c r="L165" s="234"/>
      <c r="M165" s="234"/>
    </row>
    <row r="166" spans="1:13" s="235" customFormat="1" ht="10" customHeight="1" x14ac:dyDescent="0.35">
      <c r="A166" s="236"/>
      <c r="B166" s="242"/>
      <c r="C166" s="238"/>
      <c r="D166" s="239"/>
      <c r="E166" s="238"/>
      <c r="F166" s="240"/>
      <c r="G166" s="241"/>
      <c r="H166" s="233"/>
      <c r="I166" s="234"/>
      <c r="K166" s="234"/>
      <c r="L166" s="234"/>
      <c r="M166" s="234"/>
    </row>
    <row r="167" spans="1:13" s="235" customFormat="1" ht="28" customHeight="1" x14ac:dyDescent="0.35">
      <c r="A167" s="236"/>
      <c r="B167" s="246" t="s">
        <v>943</v>
      </c>
      <c r="C167" s="237"/>
      <c r="D167" s="237" t="s">
        <v>698</v>
      </c>
      <c r="E167" s="238"/>
      <c r="F167" s="247" t="str">
        <f>IFERROR(ROUND(AVERAGE(F169:F173),0),"")</f>
        <v/>
      </c>
      <c r="G167" s="241"/>
      <c r="H167" s="233"/>
      <c r="I167" s="248" t="str">
        <f>F167</f>
        <v/>
      </c>
      <c r="K167" s="234"/>
      <c r="L167" s="234"/>
      <c r="M167" s="234"/>
    </row>
    <row r="168" spans="1:13" s="235" customFormat="1" ht="10" customHeight="1" x14ac:dyDescent="0.35">
      <c r="A168" s="236"/>
      <c r="B168" s="246"/>
      <c r="C168" s="237"/>
      <c r="D168" s="239"/>
      <c r="E168" s="238"/>
      <c r="F168" s="240"/>
      <c r="G168" s="241"/>
      <c r="H168" s="233"/>
      <c r="I168" s="234"/>
      <c r="K168" s="234"/>
      <c r="L168" s="234"/>
      <c r="M168" s="234"/>
    </row>
    <row r="169" spans="1:13" s="235" customFormat="1" ht="28" customHeight="1" x14ac:dyDescent="0.35">
      <c r="A169" s="236"/>
      <c r="B169" s="250" t="s">
        <v>944</v>
      </c>
      <c r="C169" s="238"/>
      <c r="D169" s="251" t="s">
        <v>945</v>
      </c>
      <c r="E169" s="238"/>
      <c r="F169" s="247"/>
      <c r="G169" s="241"/>
      <c r="H169" s="233"/>
      <c r="I169" s="234"/>
      <c r="K169" s="234"/>
      <c r="L169" s="234"/>
      <c r="M169" s="234"/>
    </row>
    <row r="170" spans="1:13" s="235" customFormat="1" ht="28" customHeight="1" x14ac:dyDescent="0.35">
      <c r="A170" s="236"/>
      <c r="B170" s="250" t="s">
        <v>946</v>
      </c>
      <c r="C170" s="238"/>
      <c r="D170" s="251" t="s">
        <v>947</v>
      </c>
      <c r="E170" s="238"/>
      <c r="F170" s="247"/>
      <c r="G170" s="241"/>
      <c r="H170" s="233"/>
      <c r="I170" s="234"/>
      <c r="K170" s="234"/>
      <c r="L170" s="234"/>
      <c r="M170" s="234"/>
    </row>
    <row r="171" spans="1:13" s="235" customFormat="1" ht="28" customHeight="1" x14ac:dyDescent="0.35">
      <c r="A171" s="236"/>
      <c r="B171" s="250" t="s">
        <v>948</v>
      </c>
      <c r="C171" s="238"/>
      <c r="D171" s="251" t="s">
        <v>949</v>
      </c>
      <c r="E171" s="238"/>
      <c r="F171" s="247"/>
      <c r="G171" s="241"/>
      <c r="H171" s="233"/>
      <c r="I171" s="234"/>
      <c r="K171" s="234"/>
      <c r="L171" s="234"/>
      <c r="M171" s="234"/>
    </row>
    <row r="172" spans="1:13" s="235" customFormat="1" ht="28" customHeight="1" x14ac:dyDescent="0.35">
      <c r="A172" s="236"/>
      <c r="B172" s="250" t="s">
        <v>950</v>
      </c>
      <c r="C172" s="238"/>
      <c r="D172" s="251" t="s">
        <v>951</v>
      </c>
      <c r="E172" s="238"/>
      <c r="F172" s="247"/>
      <c r="G172" s="241"/>
      <c r="H172" s="233"/>
      <c r="I172" s="234"/>
      <c r="K172" s="234"/>
      <c r="L172" s="234"/>
      <c r="M172" s="234"/>
    </row>
    <row r="173" spans="1:13" s="235" customFormat="1" ht="28" customHeight="1" x14ac:dyDescent="0.35">
      <c r="A173" s="236"/>
      <c r="B173" s="250" t="s">
        <v>952</v>
      </c>
      <c r="C173" s="238"/>
      <c r="D173" s="251" t="s">
        <v>953</v>
      </c>
      <c r="E173" s="238"/>
      <c r="F173" s="247"/>
      <c r="G173" s="241"/>
      <c r="H173" s="233"/>
      <c r="I173" s="234"/>
      <c r="K173" s="234"/>
      <c r="L173" s="234"/>
      <c r="M173" s="234"/>
    </row>
    <row r="174" spans="1:13" s="235" customFormat="1" ht="10" customHeight="1" x14ac:dyDescent="0.35">
      <c r="A174" s="236"/>
      <c r="B174" s="242"/>
      <c r="C174" s="238"/>
      <c r="D174" s="239"/>
      <c r="E174" s="238"/>
      <c r="F174" s="240"/>
      <c r="G174" s="241"/>
      <c r="H174" s="233"/>
      <c r="I174" s="234"/>
      <c r="K174" s="234"/>
      <c r="L174" s="234"/>
      <c r="M174" s="234"/>
    </row>
    <row r="175" spans="1:13" s="235" customFormat="1" ht="28" customHeight="1" x14ac:dyDescent="0.35">
      <c r="A175" s="236"/>
      <c r="B175" s="246" t="s">
        <v>954</v>
      </c>
      <c r="C175" s="237"/>
      <c r="D175" s="237" t="s">
        <v>704</v>
      </c>
      <c r="E175" s="238"/>
      <c r="F175" s="247" t="str">
        <f>IFERROR(ROUND(AVERAGE(F177:F181),0),"")</f>
        <v/>
      </c>
      <c r="G175" s="241"/>
      <c r="H175" s="233"/>
      <c r="I175" s="248" t="str">
        <f>F175</f>
        <v/>
      </c>
      <c r="K175" s="234"/>
      <c r="L175" s="234"/>
      <c r="M175" s="234"/>
    </row>
    <row r="176" spans="1:13" s="235" customFormat="1" ht="10" customHeight="1" x14ac:dyDescent="0.35">
      <c r="A176" s="236"/>
      <c r="B176" s="246"/>
      <c r="C176" s="237"/>
      <c r="D176" s="239"/>
      <c r="E176" s="238"/>
      <c r="F176" s="240"/>
      <c r="G176" s="241"/>
      <c r="H176" s="233"/>
      <c r="I176" s="234"/>
      <c r="K176" s="234"/>
      <c r="L176" s="234"/>
      <c r="M176" s="234"/>
    </row>
    <row r="177" spans="1:13" s="235" customFormat="1" ht="28" customHeight="1" x14ac:dyDescent="0.35">
      <c r="A177" s="236"/>
      <c r="B177" s="250" t="s">
        <v>955</v>
      </c>
      <c r="C177" s="238"/>
      <c r="D177" s="251" t="s">
        <v>956</v>
      </c>
      <c r="E177" s="238"/>
      <c r="F177" s="247"/>
      <c r="G177" s="241"/>
      <c r="H177" s="233"/>
      <c r="I177" s="234"/>
      <c r="K177" s="234"/>
      <c r="L177" s="234"/>
      <c r="M177" s="234"/>
    </row>
    <row r="178" spans="1:13" s="235" customFormat="1" ht="28" customHeight="1" x14ac:dyDescent="0.35">
      <c r="A178" s="236"/>
      <c r="B178" s="250" t="s">
        <v>957</v>
      </c>
      <c r="C178" s="238"/>
      <c r="D178" s="251" t="s">
        <v>958</v>
      </c>
      <c r="E178" s="238"/>
      <c r="F178" s="247"/>
      <c r="G178" s="241"/>
      <c r="H178" s="233"/>
      <c r="I178" s="234"/>
      <c r="K178" s="234"/>
      <c r="L178" s="234"/>
      <c r="M178" s="234"/>
    </row>
    <row r="179" spans="1:13" s="235" customFormat="1" ht="28" customHeight="1" x14ac:dyDescent="0.35">
      <c r="A179" s="236"/>
      <c r="B179" s="250" t="s">
        <v>959</v>
      </c>
      <c r="C179" s="238"/>
      <c r="D179" s="251" t="s">
        <v>960</v>
      </c>
      <c r="E179" s="238"/>
      <c r="F179" s="247"/>
      <c r="G179" s="241"/>
      <c r="H179" s="233"/>
      <c r="I179" s="234"/>
      <c r="K179" s="234"/>
      <c r="L179" s="234"/>
      <c r="M179" s="234"/>
    </row>
    <row r="180" spans="1:13" s="235" customFormat="1" ht="28" customHeight="1" x14ac:dyDescent="0.35">
      <c r="A180" s="236"/>
      <c r="B180" s="250" t="s">
        <v>961</v>
      </c>
      <c r="C180" s="238"/>
      <c r="D180" s="251" t="s">
        <v>962</v>
      </c>
      <c r="E180" s="238"/>
      <c r="F180" s="247"/>
      <c r="G180" s="241"/>
      <c r="H180" s="233"/>
      <c r="I180" s="234"/>
      <c r="K180" s="234"/>
      <c r="L180" s="234"/>
      <c r="M180" s="234"/>
    </row>
    <row r="181" spans="1:13" s="235" customFormat="1" ht="28" customHeight="1" x14ac:dyDescent="0.35">
      <c r="A181" s="236"/>
      <c r="B181" s="250" t="s">
        <v>963</v>
      </c>
      <c r="C181" s="238"/>
      <c r="D181" s="251" t="s">
        <v>964</v>
      </c>
      <c r="E181" s="238"/>
      <c r="F181" s="247"/>
      <c r="G181" s="241"/>
      <c r="H181" s="233"/>
      <c r="I181" s="234"/>
      <c r="K181" s="234"/>
      <c r="L181" s="234"/>
      <c r="M181" s="234"/>
    </row>
    <row r="182" spans="1:13" s="235" customFormat="1" ht="10" customHeight="1" x14ac:dyDescent="0.35">
      <c r="A182" s="236"/>
      <c r="B182" s="242"/>
      <c r="C182" s="238"/>
      <c r="D182" s="239"/>
      <c r="E182" s="238"/>
      <c r="F182" s="240"/>
      <c r="G182" s="241"/>
      <c r="H182" s="233"/>
      <c r="I182" s="234"/>
      <c r="K182" s="234"/>
      <c r="L182" s="234"/>
      <c r="M182" s="234"/>
    </row>
    <row r="183" spans="1:13" s="235" customFormat="1" ht="28" customHeight="1" x14ac:dyDescent="0.35">
      <c r="A183" s="236"/>
      <c r="B183" s="246" t="s">
        <v>965</v>
      </c>
      <c r="C183" s="237"/>
      <c r="D183" s="237" t="s">
        <v>710</v>
      </c>
      <c r="E183" s="238"/>
      <c r="F183" s="247" t="str">
        <f>IFERROR(ROUND(AVERAGE(F185:F189),0),"")</f>
        <v/>
      </c>
      <c r="G183" s="241"/>
      <c r="H183" s="233"/>
      <c r="I183" s="248" t="str">
        <f>F183</f>
        <v/>
      </c>
      <c r="K183" s="234"/>
      <c r="L183" s="234"/>
      <c r="M183" s="234"/>
    </row>
    <row r="184" spans="1:13" s="235" customFormat="1" ht="10" customHeight="1" x14ac:dyDescent="0.35">
      <c r="A184" s="236"/>
      <c r="B184" s="246"/>
      <c r="C184" s="237"/>
      <c r="D184" s="239"/>
      <c r="E184" s="238"/>
      <c r="F184" s="240"/>
      <c r="G184" s="241"/>
      <c r="H184" s="233"/>
      <c r="I184" s="234"/>
      <c r="K184" s="234"/>
      <c r="L184" s="234"/>
      <c r="M184" s="234"/>
    </row>
    <row r="185" spans="1:13" s="235" customFormat="1" ht="28" customHeight="1" x14ac:dyDescent="0.35">
      <c r="A185" s="236"/>
      <c r="B185" s="250" t="s">
        <v>966</v>
      </c>
      <c r="C185" s="238"/>
      <c r="D185" s="251" t="s">
        <v>967</v>
      </c>
      <c r="E185" s="238"/>
      <c r="F185" s="247"/>
      <c r="G185" s="241"/>
      <c r="H185" s="233"/>
      <c r="I185" s="234"/>
      <c r="K185" s="234"/>
      <c r="L185" s="234"/>
      <c r="M185" s="234"/>
    </row>
    <row r="186" spans="1:13" s="235" customFormat="1" ht="28" customHeight="1" x14ac:dyDescent="0.35">
      <c r="A186" s="236"/>
      <c r="B186" s="250" t="s">
        <v>968</v>
      </c>
      <c r="C186" s="238"/>
      <c r="D186" s="251" t="s">
        <v>969</v>
      </c>
      <c r="E186" s="238"/>
      <c r="F186" s="247"/>
      <c r="G186" s="241"/>
      <c r="H186" s="233"/>
      <c r="I186" s="234"/>
      <c r="K186" s="234"/>
      <c r="L186" s="234"/>
      <c r="M186" s="234"/>
    </row>
    <row r="187" spans="1:13" s="235" customFormat="1" ht="28" customHeight="1" x14ac:dyDescent="0.35">
      <c r="A187" s="236"/>
      <c r="B187" s="250" t="s">
        <v>970</v>
      </c>
      <c r="C187" s="238"/>
      <c r="D187" s="251" t="s">
        <v>971</v>
      </c>
      <c r="E187" s="238"/>
      <c r="F187" s="247"/>
      <c r="G187" s="241"/>
      <c r="H187" s="233"/>
      <c r="I187" s="234"/>
      <c r="K187" s="234"/>
      <c r="L187" s="234"/>
      <c r="M187" s="234"/>
    </row>
    <row r="188" spans="1:13" s="235" customFormat="1" ht="28" customHeight="1" x14ac:dyDescent="0.35">
      <c r="A188" s="236"/>
      <c r="B188" s="250" t="s">
        <v>972</v>
      </c>
      <c r="C188" s="238"/>
      <c r="D188" s="251" t="s">
        <v>973</v>
      </c>
      <c r="E188" s="238"/>
      <c r="F188" s="247"/>
      <c r="G188" s="241"/>
      <c r="H188" s="233"/>
      <c r="I188" s="234"/>
      <c r="K188" s="234"/>
      <c r="L188" s="234"/>
      <c r="M188" s="234"/>
    </row>
    <row r="189" spans="1:13" s="235" customFormat="1" ht="28" customHeight="1" x14ac:dyDescent="0.35">
      <c r="A189" s="236"/>
      <c r="B189" s="250" t="s">
        <v>974</v>
      </c>
      <c r="C189" s="238"/>
      <c r="D189" s="251" t="s">
        <v>975</v>
      </c>
      <c r="E189" s="238"/>
      <c r="F189" s="247"/>
      <c r="G189" s="241"/>
      <c r="H189" s="233"/>
      <c r="I189" s="234"/>
      <c r="K189" s="234"/>
      <c r="L189" s="234"/>
      <c r="M189" s="234"/>
    </row>
    <row r="190" spans="1:13" s="235" customFormat="1" ht="10" customHeight="1" x14ac:dyDescent="0.35">
      <c r="A190" s="236"/>
      <c r="B190" s="242"/>
      <c r="C190" s="238"/>
      <c r="D190" s="239"/>
      <c r="E190" s="238"/>
      <c r="F190" s="240"/>
      <c r="G190" s="241"/>
      <c r="H190" s="233"/>
      <c r="I190" s="234"/>
      <c r="K190" s="234"/>
      <c r="L190" s="234"/>
      <c r="M190" s="234"/>
    </row>
    <row r="191" spans="1:13" s="235" customFormat="1" ht="28" customHeight="1" x14ac:dyDescent="0.35">
      <c r="A191" s="236"/>
      <c r="B191" s="246" t="s">
        <v>976</v>
      </c>
      <c r="C191" s="237"/>
      <c r="D191" s="237" t="s">
        <v>716</v>
      </c>
      <c r="E191" s="238"/>
      <c r="F191" s="247" t="str">
        <f>IFERROR(ROUND(AVERAGE(F193:F196),0),"")</f>
        <v/>
      </c>
      <c r="G191" s="241"/>
      <c r="H191" s="233"/>
      <c r="I191" s="248" t="str">
        <f>F191</f>
        <v/>
      </c>
      <c r="K191" s="234"/>
      <c r="L191" s="234"/>
      <c r="M191" s="234"/>
    </row>
    <row r="192" spans="1:13" s="235" customFormat="1" ht="10" customHeight="1" x14ac:dyDescent="0.35">
      <c r="A192" s="236"/>
      <c r="B192" s="246"/>
      <c r="C192" s="237"/>
      <c r="D192" s="239"/>
      <c r="E192" s="238"/>
      <c r="F192" s="240"/>
      <c r="G192" s="241"/>
      <c r="H192" s="233"/>
      <c r="I192" s="234"/>
      <c r="K192" s="234"/>
      <c r="L192" s="234"/>
      <c r="M192" s="234"/>
    </row>
    <row r="193" spans="1:13" s="235" customFormat="1" ht="28" customHeight="1" x14ac:dyDescent="0.35">
      <c r="A193" s="236"/>
      <c r="B193" s="250" t="s">
        <v>977</v>
      </c>
      <c r="C193" s="238"/>
      <c r="D193" s="251" t="s">
        <v>978</v>
      </c>
      <c r="E193" s="238"/>
      <c r="F193" s="247"/>
      <c r="G193" s="241"/>
      <c r="H193" s="233"/>
      <c r="I193" s="234"/>
      <c r="K193" s="234"/>
      <c r="L193" s="234"/>
      <c r="M193" s="234"/>
    </row>
    <row r="194" spans="1:13" s="235" customFormat="1" ht="28" customHeight="1" x14ac:dyDescent="0.35">
      <c r="A194" s="236"/>
      <c r="B194" s="250" t="s">
        <v>979</v>
      </c>
      <c r="C194" s="238"/>
      <c r="D194" s="251" t="s">
        <v>980</v>
      </c>
      <c r="E194" s="238"/>
      <c r="F194" s="247"/>
      <c r="G194" s="241"/>
      <c r="H194" s="233"/>
      <c r="I194" s="234"/>
      <c r="K194" s="234"/>
      <c r="L194" s="234"/>
      <c r="M194" s="234"/>
    </row>
    <row r="195" spans="1:13" s="235" customFormat="1" ht="28" customHeight="1" x14ac:dyDescent="0.35">
      <c r="A195" s="236"/>
      <c r="B195" s="250" t="s">
        <v>981</v>
      </c>
      <c r="C195" s="238"/>
      <c r="D195" s="251" t="s">
        <v>982</v>
      </c>
      <c r="E195" s="238"/>
      <c r="F195" s="247"/>
      <c r="G195" s="241"/>
      <c r="H195" s="233"/>
      <c r="I195" s="234"/>
      <c r="K195" s="234"/>
      <c r="L195" s="234"/>
      <c r="M195" s="234"/>
    </row>
    <row r="196" spans="1:13" s="235" customFormat="1" ht="28" customHeight="1" x14ac:dyDescent="0.35">
      <c r="A196" s="236"/>
      <c r="B196" s="250" t="s">
        <v>983</v>
      </c>
      <c r="C196" s="238"/>
      <c r="D196" s="251" t="s">
        <v>984</v>
      </c>
      <c r="E196" s="238"/>
      <c r="F196" s="247"/>
      <c r="G196" s="241"/>
      <c r="H196" s="233"/>
      <c r="I196" s="234"/>
      <c r="K196" s="234"/>
      <c r="L196" s="234"/>
      <c r="M196" s="234"/>
    </row>
    <row r="197" spans="1:13" s="235" customFormat="1" ht="10" customHeight="1" x14ac:dyDescent="0.35">
      <c r="A197" s="236"/>
      <c r="B197" s="242"/>
      <c r="C197" s="238"/>
      <c r="D197" s="239"/>
      <c r="E197" s="238"/>
      <c r="F197" s="240"/>
      <c r="G197" s="241"/>
      <c r="H197" s="233"/>
      <c r="I197" s="234"/>
      <c r="K197" s="234"/>
      <c r="L197" s="234"/>
      <c r="M197" s="234"/>
    </row>
    <row r="198" spans="1:13" s="235" customFormat="1" ht="28" customHeight="1" x14ac:dyDescent="0.35">
      <c r="A198" s="236"/>
      <c r="B198" s="246" t="s">
        <v>985</v>
      </c>
      <c r="C198" s="237"/>
      <c r="D198" s="237" t="s">
        <v>721</v>
      </c>
      <c r="E198" s="238"/>
      <c r="F198" s="247" t="str">
        <f>IFERROR(ROUND(AVERAGE(F200:F204),0),"")</f>
        <v/>
      </c>
      <c r="G198" s="241"/>
      <c r="H198" s="233"/>
      <c r="I198" s="248" t="str">
        <f>F198</f>
        <v/>
      </c>
      <c r="K198" s="234"/>
      <c r="L198" s="234"/>
      <c r="M198" s="234"/>
    </row>
    <row r="199" spans="1:13" s="235" customFormat="1" ht="10" customHeight="1" x14ac:dyDescent="0.35">
      <c r="A199" s="236"/>
      <c r="B199" s="246"/>
      <c r="C199" s="237"/>
      <c r="D199" s="239"/>
      <c r="E199" s="238"/>
      <c r="F199" s="240"/>
      <c r="G199" s="241"/>
      <c r="H199" s="233"/>
      <c r="I199" s="234"/>
      <c r="K199" s="234"/>
      <c r="L199" s="234"/>
      <c r="M199" s="234"/>
    </row>
    <row r="200" spans="1:13" s="235" customFormat="1" ht="28" customHeight="1" x14ac:dyDescent="0.35">
      <c r="A200" s="236"/>
      <c r="B200" s="250" t="s">
        <v>986</v>
      </c>
      <c r="C200" s="238"/>
      <c r="D200" s="251" t="s">
        <v>987</v>
      </c>
      <c r="E200" s="238"/>
      <c r="F200" s="247"/>
      <c r="G200" s="241"/>
      <c r="H200" s="233"/>
      <c r="I200" s="234"/>
      <c r="K200" s="234"/>
      <c r="L200" s="234"/>
      <c r="M200" s="234"/>
    </row>
    <row r="201" spans="1:13" s="235" customFormat="1" ht="28" customHeight="1" x14ac:dyDescent="0.35">
      <c r="A201" s="236"/>
      <c r="B201" s="250" t="s">
        <v>988</v>
      </c>
      <c r="C201" s="238"/>
      <c r="D201" s="251" t="s">
        <v>989</v>
      </c>
      <c r="E201" s="238"/>
      <c r="F201" s="247"/>
      <c r="G201" s="241"/>
      <c r="H201" s="233"/>
      <c r="I201" s="234"/>
      <c r="K201" s="234"/>
      <c r="L201" s="234"/>
      <c r="M201" s="234"/>
    </row>
    <row r="202" spans="1:13" s="235" customFormat="1" ht="28" customHeight="1" x14ac:dyDescent="0.35">
      <c r="A202" s="236"/>
      <c r="B202" s="250" t="s">
        <v>990</v>
      </c>
      <c r="C202" s="238"/>
      <c r="D202" s="251" t="s">
        <v>991</v>
      </c>
      <c r="E202" s="238"/>
      <c r="F202" s="247"/>
      <c r="G202" s="241"/>
      <c r="H202" s="233"/>
      <c r="I202" s="234"/>
      <c r="K202" s="234"/>
      <c r="L202" s="234"/>
      <c r="M202" s="234"/>
    </row>
    <row r="203" spans="1:13" s="235" customFormat="1" ht="28" customHeight="1" x14ac:dyDescent="0.35">
      <c r="A203" s="236"/>
      <c r="B203" s="250" t="s">
        <v>992</v>
      </c>
      <c r="C203" s="238"/>
      <c r="D203" s="251" t="s">
        <v>993</v>
      </c>
      <c r="E203" s="238"/>
      <c r="F203" s="247"/>
      <c r="G203" s="241"/>
      <c r="H203" s="233"/>
      <c r="I203" s="234"/>
      <c r="K203" s="234"/>
      <c r="L203" s="234"/>
      <c r="M203" s="234"/>
    </row>
    <row r="204" spans="1:13" s="235" customFormat="1" ht="28" customHeight="1" x14ac:dyDescent="0.35">
      <c r="A204" s="236"/>
      <c r="B204" s="250" t="s">
        <v>994</v>
      </c>
      <c r="C204" s="238"/>
      <c r="D204" s="251" t="s">
        <v>995</v>
      </c>
      <c r="E204" s="238"/>
      <c r="F204" s="247"/>
      <c r="G204" s="241"/>
      <c r="H204" s="233"/>
      <c r="I204" s="234"/>
      <c r="K204" s="234"/>
      <c r="L204" s="234"/>
      <c r="M204" s="234"/>
    </row>
    <row r="205" spans="1:13" s="235" customFormat="1" ht="10" customHeight="1" x14ac:dyDescent="0.35">
      <c r="A205" s="236"/>
      <c r="B205" s="242"/>
      <c r="C205" s="238"/>
      <c r="D205" s="239"/>
      <c r="E205" s="238"/>
      <c r="F205" s="240"/>
      <c r="G205" s="241"/>
      <c r="H205" s="233"/>
      <c r="I205" s="234"/>
      <c r="K205" s="234"/>
      <c r="L205" s="234"/>
      <c r="M205" s="234"/>
    </row>
    <row r="206" spans="1:13" s="235" customFormat="1" ht="28" customHeight="1" x14ac:dyDescent="0.35">
      <c r="A206" s="236"/>
      <c r="B206" s="246" t="s">
        <v>996</v>
      </c>
      <c r="C206" s="237"/>
      <c r="D206" s="237" t="s">
        <v>728</v>
      </c>
      <c r="E206" s="238"/>
      <c r="F206" s="247" t="str">
        <f>IFERROR(ROUND(AVERAGE(F208:F212),0),"")</f>
        <v/>
      </c>
      <c r="G206" s="241"/>
      <c r="H206" s="233"/>
      <c r="I206" s="248" t="str">
        <f>F206</f>
        <v/>
      </c>
      <c r="K206" s="234"/>
      <c r="L206" s="234"/>
      <c r="M206" s="234"/>
    </row>
    <row r="207" spans="1:13" s="235" customFormat="1" ht="10" customHeight="1" x14ac:dyDescent="0.35">
      <c r="A207" s="236"/>
      <c r="B207" s="246"/>
      <c r="C207" s="237"/>
      <c r="D207" s="239"/>
      <c r="E207" s="238"/>
      <c r="F207" s="240"/>
      <c r="G207" s="241"/>
      <c r="H207" s="233"/>
      <c r="I207" s="234"/>
      <c r="K207" s="234"/>
      <c r="L207" s="234"/>
      <c r="M207" s="234"/>
    </row>
    <row r="208" spans="1:13" s="235" customFormat="1" ht="28" customHeight="1" x14ac:dyDescent="0.35">
      <c r="A208" s="236"/>
      <c r="B208" s="250" t="s">
        <v>997</v>
      </c>
      <c r="C208" s="238"/>
      <c r="D208" s="251" t="s">
        <v>998</v>
      </c>
      <c r="E208" s="238"/>
      <c r="F208" s="247"/>
      <c r="G208" s="241"/>
      <c r="H208" s="233"/>
      <c r="I208" s="234"/>
      <c r="K208" s="234"/>
      <c r="L208" s="234"/>
      <c r="M208" s="234"/>
    </row>
    <row r="209" spans="1:13" s="235" customFormat="1" ht="28" customHeight="1" x14ac:dyDescent="0.35">
      <c r="A209" s="236"/>
      <c r="B209" s="250" t="s">
        <v>999</v>
      </c>
      <c r="C209" s="238"/>
      <c r="D209" s="251" t="s">
        <v>730</v>
      </c>
      <c r="E209" s="238"/>
      <c r="F209" s="247"/>
      <c r="G209" s="241"/>
      <c r="H209" s="233"/>
      <c r="I209" s="234"/>
      <c r="K209" s="234"/>
      <c r="L209" s="234"/>
      <c r="M209" s="234"/>
    </row>
    <row r="210" spans="1:13" s="235" customFormat="1" ht="28" customHeight="1" x14ac:dyDescent="0.35">
      <c r="A210" s="236"/>
      <c r="B210" s="250" t="s">
        <v>1000</v>
      </c>
      <c r="C210" s="238"/>
      <c r="D210" s="251" t="s">
        <v>1001</v>
      </c>
      <c r="E210" s="238"/>
      <c r="F210" s="247"/>
      <c r="G210" s="241"/>
      <c r="H210" s="233"/>
      <c r="I210" s="234"/>
      <c r="K210" s="234"/>
      <c r="L210" s="234"/>
      <c r="M210" s="234"/>
    </row>
    <row r="211" spans="1:13" s="235" customFormat="1" ht="28" customHeight="1" x14ac:dyDescent="0.35">
      <c r="A211" s="236"/>
      <c r="B211" s="250" t="s">
        <v>1002</v>
      </c>
      <c r="C211" s="238"/>
      <c r="D211" s="251" t="s">
        <v>1003</v>
      </c>
      <c r="E211" s="238"/>
      <c r="F211" s="247"/>
      <c r="G211" s="241"/>
      <c r="H211" s="233"/>
      <c r="I211" s="234"/>
      <c r="K211" s="234"/>
      <c r="L211" s="234"/>
      <c r="M211" s="234"/>
    </row>
    <row r="212" spans="1:13" s="235" customFormat="1" ht="28" customHeight="1" x14ac:dyDescent="0.35">
      <c r="A212" s="236"/>
      <c r="B212" s="250" t="s">
        <v>1004</v>
      </c>
      <c r="C212" s="238"/>
      <c r="D212" s="251" t="s">
        <v>1005</v>
      </c>
      <c r="E212" s="238"/>
      <c r="F212" s="247"/>
      <c r="G212" s="241"/>
      <c r="H212" s="233"/>
      <c r="I212" s="234"/>
      <c r="K212" s="234"/>
      <c r="L212" s="234"/>
      <c r="M212" s="234"/>
    </row>
    <row r="213" spans="1:13" s="235" customFormat="1" ht="10" customHeight="1" x14ac:dyDescent="0.35">
      <c r="A213" s="236"/>
      <c r="B213" s="242"/>
      <c r="C213" s="238"/>
      <c r="D213" s="239"/>
      <c r="E213" s="238"/>
      <c r="F213" s="240"/>
      <c r="G213" s="241"/>
      <c r="H213" s="233"/>
      <c r="I213" s="234"/>
      <c r="K213" s="234"/>
      <c r="L213" s="234"/>
      <c r="M213" s="234"/>
    </row>
    <row r="214" spans="1:13" s="235" customFormat="1" ht="28" customHeight="1" x14ac:dyDescent="0.35">
      <c r="A214" s="236"/>
      <c r="B214" s="246" t="s">
        <v>1006</v>
      </c>
      <c r="C214" s="237"/>
      <c r="D214" s="237" t="s">
        <v>734</v>
      </c>
      <c r="E214" s="238"/>
      <c r="F214" s="247" t="str">
        <f>IFERROR(ROUND(AVERAGE(F216:F220),0),"")</f>
        <v/>
      </c>
      <c r="G214" s="241"/>
      <c r="H214" s="233"/>
      <c r="I214" s="248" t="str">
        <f>F214</f>
        <v/>
      </c>
      <c r="K214" s="234"/>
      <c r="L214" s="234"/>
      <c r="M214" s="234"/>
    </row>
    <row r="215" spans="1:13" s="235" customFormat="1" ht="10" customHeight="1" x14ac:dyDescent="0.35">
      <c r="A215" s="236"/>
      <c r="B215" s="246"/>
      <c r="C215" s="237"/>
      <c r="D215" s="239"/>
      <c r="E215" s="238"/>
      <c r="F215" s="240"/>
      <c r="G215" s="241"/>
      <c r="H215" s="233"/>
      <c r="I215" s="234"/>
      <c r="K215" s="234"/>
      <c r="L215" s="234"/>
      <c r="M215" s="234"/>
    </row>
    <row r="216" spans="1:13" s="235" customFormat="1" ht="28" customHeight="1" x14ac:dyDescent="0.35">
      <c r="A216" s="236"/>
      <c r="B216" s="250" t="s">
        <v>1007</v>
      </c>
      <c r="C216" s="238"/>
      <c r="D216" s="271" t="s">
        <v>1008</v>
      </c>
      <c r="E216" s="238"/>
      <c r="F216" s="247"/>
      <c r="G216" s="241"/>
      <c r="H216" s="233"/>
      <c r="I216" s="234"/>
      <c r="K216" s="234"/>
      <c r="L216" s="234"/>
      <c r="M216" s="234"/>
    </row>
    <row r="217" spans="1:13" s="235" customFormat="1" ht="28" customHeight="1" x14ac:dyDescent="0.35">
      <c r="A217" s="236"/>
      <c r="B217" s="250" t="s">
        <v>1009</v>
      </c>
      <c r="C217" s="238"/>
      <c r="D217" s="251" t="s">
        <v>1010</v>
      </c>
      <c r="E217" s="238"/>
      <c r="F217" s="247"/>
      <c r="G217" s="241"/>
      <c r="H217" s="233"/>
      <c r="I217" s="234"/>
      <c r="K217" s="234"/>
      <c r="L217" s="234"/>
      <c r="M217" s="234"/>
    </row>
    <row r="218" spans="1:13" s="235" customFormat="1" ht="28" customHeight="1" x14ac:dyDescent="0.35">
      <c r="A218" s="236"/>
      <c r="B218" s="250" t="s">
        <v>1011</v>
      </c>
      <c r="C218" s="238"/>
      <c r="D218" s="251" t="s">
        <v>1012</v>
      </c>
      <c r="E218" s="238"/>
      <c r="F218" s="247"/>
      <c r="G218" s="241"/>
      <c r="H218" s="233"/>
      <c r="I218" s="234"/>
      <c r="K218" s="234"/>
      <c r="L218" s="234"/>
      <c r="M218" s="234"/>
    </row>
    <row r="219" spans="1:13" s="235" customFormat="1" ht="28" customHeight="1" x14ac:dyDescent="0.35">
      <c r="A219" s="236"/>
      <c r="B219" s="250" t="s">
        <v>1013</v>
      </c>
      <c r="C219" s="238"/>
      <c r="D219" s="251" t="s">
        <v>1014</v>
      </c>
      <c r="E219" s="238"/>
      <c r="F219" s="247"/>
      <c r="G219" s="241"/>
      <c r="H219" s="233"/>
      <c r="I219" s="234"/>
      <c r="K219" s="234"/>
      <c r="L219" s="234"/>
      <c r="M219" s="234"/>
    </row>
    <row r="220" spans="1:13" s="235" customFormat="1" ht="28" customHeight="1" x14ac:dyDescent="0.35">
      <c r="A220" s="236"/>
      <c r="B220" s="250" t="s">
        <v>1015</v>
      </c>
      <c r="C220" s="238"/>
      <c r="D220" s="251" t="s">
        <v>1016</v>
      </c>
      <c r="E220" s="238"/>
      <c r="F220" s="247"/>
      <c r="G220" s="241"/>
      <c r="H220" s="233"/>
      <c r="I220" s="234"/>
      <c r="K220" s="234"/>
      <c r="L220" s="234"/>
      <c r="M220" s="234"/>
    </row>
    <row r="221" spans="1:13" s="235" customFormat="1" ht="10" customHeight="1" x14ac:dyDescent="0.35">
      <c r="A221" s="236"/>
      <c r="B221" s="242"/>
      <c r="C221" s="238"/>
      <c r="D221" s="239"/>
      <c r="E221" s="238"/>
      <c r="F221" s="240"/>
      <c r="G221" s="241"/>
      <c r="H221" s="233"/>
      <c r="I221" s="234"/>
      <c r="K221" s="234"/>
      <c r="L221" s="234"/>
      <c r="M221" s="234"/>
    </row>
    <row r="222" spans="1:13" s="235" customFormat="1" ht="28" customHeight="1" x14ac:dyDescent="0.35">
      <c r="A222" s="236"/>
      <c r="B222" s="246" t="s">
        <v>1017</v>
      </c>
      <c r="C222" s="237"/>
      <c r="D222" s="237" t="s">
        <v>740</v>
      </c>
      <c r="E222" s="238"/>
      <c r="F222" s="247" t="str">
        <f>IFERROR(ROUND(AVERAGE(F224:F227),0),"")</f>
        <v/>
      </c>
      <c r="G222" s="241"/>
      <c r="H222" s="233"/>
      <c r="I222" s="248" t="str">
        <f>F222</f>
        <v/>
      </c>
      <c r="K222" s="234"/>
      <c r="L222" s="234"/>
      <c r="M222" s="234"/>
    </row>
    <row r="223" spans="1:13" s="235" customFormat="1" ht="10" customHeight="1" x14ac:dyDescent="0.35">
      <c r="A223" s="236"/>
      <c r="B223" s="246"/>
      <c r="C223" s="237"/>
      <c r="D223" s="239"/>
      <c r="E223" s="238"/>
      <c r="F223" s="240"/>
      <c r="G223" s="241"/>
      <c r="H223" s="233"/>
      <c r="I223" s="234"/>
      <c r="K223" s="234"/>
      <c r="L223" s="234"/>
      <c r="M223" s="234"/>
    </row>
    <row r="224" spans="1:13" s="235" customFormat="1" ht="28" customHeight="1" x14ac:dyDescent="0.35">
      <c r="A224" s="236"/>
      <c r="B224" s="250" t="s">
        <v>1018</v>
      </c>
      <c r="C224" s="238"/>
      <c r="D224" s="251" t="s">
        <v>1019</v>
      </c>
      <c r="E224" s="238"/>
      <c r="F224" s="247"/>
      <c r="G224" s="241"/>
      <c r="H224" s="233"/>
      <c r="I224" s="234"/>
      <c r="K224" s="234"/>
      <c r="L224" s="234"/>
      <c r="M224" s="234"/>
    </row>
    <row r="225" spans="1:13" s="235" customFormat="1" ht="28" customHeight="1" x14ac:dyDescent="0.35">
      <c r="A225" s="236"/>
      <c r="B225" s="250" t="s">
        <v>1020</v>
      </c>
      <c r="C225" s="238"/>
      <c r="D225" s="251" t="s">
        <v>1021</v>
      </c>
      <c r="E225" s="238"/>
      <c r="F225" s="247"/>
      <c r="G225" s="241"/>
      <c r="H225" s="233"/>
      <c r="I225" s="234"/>
      <c r="K225" s="234"/>
      <c r="L225" s="234"/>
      <c r="M225" s="234"/>
    </row>
    <row r="226" spans="1:13" ht="28" customHeight="1" x14ac:dyDescent="0.35">
      <c r="A226" s="236"/>
      <c r="B226" s="250" t="s">
        <v>1022</v>
      </c>
      <c r="C226" s="238"/>
      <c r="D226" s="251" t="s">
        <v>1023</v>
      </c>
      <c r="E226" s="238"/>
      <c r="F226" s="247"/>
      <c r="G226" s="241"/>
    </row>
    <row r="227" spans="1:13" ht="28" customHeight="1" x14ac:dyDescent="0.35">
      <c r="A227" s="236"/>
      <c r="B227" s="250" t="s">
        <v>1024</v>
      </c>
      <c r="C227" s="238"/>
      <c r="D227" s="251" t="s">
        <v>744</v>
      </c>
      <c r="E227" s="238"/>
      <c r="F227" s="247"/>
      <c r="G227" s="241"/>
    </row>
    <row r="228" spans="1:13" ht="10" customHeight="1" x14ac:dyDescent="0.35">
      <c r="A228" s="236"/>
      <c r="B228" s="242"/>
      <c r="C228" s="238"/>
      <c r="D228" s="239"/>
      <c r="E228" s="238"/>
      <c r="F228" s="240"/>
      <c r="G228" s="241"/>
    </row>
    <row r="229" spans="1:13" ht="28" customHeight="1" x14ac:dyDescent="0.35">
      <c r="A229" s="236"/>
      <c r="B229" s="246" t="s">
        <v>1025</v>
      </c>
      <c r="C229" s="237"/>
      <c r="D229" s="237" t="s">
        <v>1026</v>
      </c>
      <c r="E229" s="238"/>
      <c r="F229" s="247" t="str">
        <f>IFERROR(ROUND(AVERAGE(F231:F235),0),"")</f>
        <v/>
      </c>
      <c r="G229" s="241"/>
      <c r="I229" s="248" t="str">
        <f>F229</f>
        <v/>
      </c>
    </row>
    <row r="230" spans="1:13" ht="10" customHeight="1" x14ac:dyDescent="0.35">
      <c r="A230" s="236"/>
      <c r="B230" s="246"/>
      <c r="C230" s="237"/>
      <c r="D230" s="239"/>
      <c r="E230" s="238"/>
      <c r="F230" s="240"/>
      <c r="G230" s="241"/>
    </row>
    <row r="231" spans="1:13" ht="28" customHeight="1" x14ac:dyDescent="0.35">
      <c r="A231" s="236"/>
      <c r="B231" s="250" t="s">
        <v>1027</v>
      </c>
      <c r="C231" s="238"/>
      <c r="D231" s="251" t="s">
        <v>1028</v>
      </c>
      <c r="E231" s="238"/>
      <c r="F231" s="247"/>
      <c r="G231" s="241"/>
    </row>
    <row r="232" spans="1:13" ht="28" customHeight="1" x14ac:dyDescent="0.35">
      <c r="A232" s="236"/>
      <c r="B232" s="250" t="s">
        <v>1029</v>
      </c>
      <c r="C232" s="238"/>
      <c r="D232" s="251" t="s">
        <v>1030</v>
      </c>
      <c r="E232" s="238"/>
      <c r="F232" s="247"/>
      <c r="G232" s="241"/>
    </row>
    <row r="233" spans="1:13" ht="28" customHeight="1" x14ac:dyDescent="0.35">
      <c r="A233" s="236"/>
      <c r="B233" s="250" t="s">
        <v>1031</v>
      </c>
      <c r="C233" s="238"/>
      <c r="D233" s="251" t="s">
        <v>1032</v>
      </c>
      <c r="E233" s="238"/>
      <c r="F233" s="247"/>
      <c r="G233" s="241"/>
    </row>
    <row r="234" spans="1:13" ht="28" customHeight="1" x14ac:dyDescent="0.35">
      <c r="A234" s="236"/>
      <c r="B234" s="250" t="s">
        <v>1033</v>
      </c>
      <c r="C234" s="238"/>
      <c r="D234" s="251" t="s">
        <v>1034</v>
      </c>
      <c r="E234" s="238"/>
      <c r="F234" s="247"/>
      <c r="G234" s="241"/>
    </row>
    <row r="235" spans="1:13" ht="28" customHeight="1" x14ac:dyDescent="0.35">
      <c r="A235" s="236"/>
      <c r="B235" s="250" t="s">
        <v>1035</v>
      </c>
      <c r="C235" s="238"/>
      <c r="D235" s="251" t="s">
        <v>1036</v>
      </c>
      <c r="E235" s="238"/>
      <c r="F235" s="247"/>
      <c r="G235" s="241"/>
    </row>
    <row r="236" spans="1:13" ht="10" customHeight="1" x14ac:dyDescent="0.35">
      <c r="A236" s="236"/>
      <c r="B236" s="242"/>
      <c r="C236" s="238"/>
      <c r="D236" s="239"/>
      <c r="E236" s="238"/>
      <c r="F236" s="240"/>
      <c r="G236" s="241"/>
    </row>
    <row r="237" spans="1:13" ht="28" customHeight="1" x14ac:dyDescent="0.35">
      <c r="A237" s="236"/>
      <c r="B237" s="242"/>
      <c r="C237" s="238"/>
      <c r="D237" s="252" t="s">
        <v>745</v>
      </c>
      <c r="E237" s="238"/>
      <c r="F237" s="253">
        <f>I237</f>
        <v>0</v>
      </c>
      <c r="G237" s="241"/>
      <c r="I237" s="248">
        <f>COUNTIF(I$9:I$229,3)</f>
        <v>0</v>
      </c>
    </row>
    <row r="238" spans="1:13" ht="28" customHeight="1" x14ac:dyDescent="0.35">
      <c r="A238" s="236"/>
      <c r="B238" s="242"/>
      <c r="C238" s="238"/>
      <c r="D238" s="252" t="s">
        <v>746</v>
      </c>
      <c r="E238" s="238"/>
      <c r="F238" s="254">
        <f>I238</f>
        <v>0</v>
      </c>
      <c r="G238" s="241"/>
      <c r="I238" s="248">
        <f>COUNTIF(I$9:I$229,2)</f>
        <v>0</v>
      </c>
    </row>
    <row r="239" spans="1:13" ht="28" customHeight="1" x14ac:dyDescent="0.35">
      <c r="A239" s="236"/>
      <c r="B239" s="242"/>
      <c r="C239" s="238"/>
      <c r="D239" s="252" t="s">
        <v>747</v>
      </c>
      <c r="E239" s="238"/>
      <c r="F239" s="255">
        <f>I239</f>
        <v>0</v>
      </c>
      <c r="G239" s="241"/>
      <c r="I239" s="248">
        <f>COUNTIF(I$9:I$229,1)</f>
        <v>0</v>
      </c>
    </row>
    <row r="240" spans="1:13" ht="28" customHeight="1" x14ac:dyDescent="0.35">
      <c r="A240" s="236"/>
      <c r="B240" s="242"/>
      <c r="C240" s="238"/>
      <c r="D240" s="252" t="s">
        <v>748</v>
      </c>
      <c r="E240" s="238"/>
      <c r="F240" s="256">
        <f>I240</f>
        <v>0</v>
      </c>
      <c r="G240" s="241"/>
      <c r="I240" s="248">
        <f>COUNTIF(I$9:I$229,0)</f>
        <v>0</v>
      </c>
    </row>
    <row r="241" spans="1:7" ht="10" customHeight="1" x14ac:dyDescent="0.35">
      <c r="A241" s="257"/>
      <c r="B241" s="258"/>
      <c r="C241" s="259"/>
      <c r="D241" s="260"/>
      <c r="E241" s="259"/>
      <c r="F241" s="261"/>
      <c r="G241" s="262"/>
    </row>
  </sheetData>
  <sheetProtection algorithmName="SHA-512" hashValue="Qu4WVqVZxafe31dEp/91s5nIze6RB830M/lC85+NDDnmeWifwkOX0ILhhx5sIVL9gy+qRRaDJwWnDNGYbE3sug==" saltValue="/CR3xRtP7qsDfP1ANr586w==" spinCount="100000" sheet="1" objects="1" scenarios="1"/>
  <mergeCells count="2">
    <mergeCell ref="B4:F4"/>
    <mergeCell ref="D6:F6"/>
  </mergeCells>
  <phoneticPr fontId="28" type="noConversion"/>
  <conditionalFormatting sqref="F11 F200:F204">
    <cfRule type="cellIs" dxfId="169" priority="167" operator="equal">
      <formula>1</formula>
    </cfRule>
    <cfRule type="cellIs" dxfId="168" priority="168" operator="equal">
      <formula>3</formula>
    </cfRule>
    <cfRule type="cellIs" dxfId="167" priority="169" operator="equal">
      <formula>2</formula>
    </cfRule>
    <cfRule type="cellIs" dxfId="166" priority="170" operator="equal">
      <formula>0</formula>
    </cfRule>
  </conditionalFormatting>
  <conditionalFormatting sqref="F12:F15">
    <cfRule type="cellIs" dxfId="165" priority="162" operator="equal">
      <formula>1</formula>
    </cfRule>
    <cfRule type="cellIs" dxfId="164" priority="163" operator="equal">
      <formula>3</formula>
    </cfRule>
    <cfRule type="cellIs" dxfId="163" priority="164" operator="equal">
      <formula>2</formula>
    </cfRule>
    <cfRule type="cellIs" dxfId="162" priority="165" operator="equal">
      <formula>0</formula>
    </cfRule>
  </conditionalFormatting>
  <conditionalFormatting sqref="F9">
    <cfRule type="cellIs" dxfId="161" priority="157" operator="equal">
      <formula>1</formula>
    </cfRule>
    <cfRule type="cellIs" dxfId="160" priority="158" operator="equal">
      <formula>3</formula>
    </cfRule>
    <cfRule type="cellIs" dxfId="159" priority="159" operator="equal">
      <formula>2</formula>
    </cfRule>
    <cfRule type="cellIs" dxfId="158" priority="160" operator="equal">
      <formula>0</formula>
    </cfRule>
  </conditionalFormatting>
  <conditionalFormatting sqref="F19:F26">
    <cfRule type="cellIs" dxfId="157" priority="152" operator="equal">
      <formula>1</formula>
    </cfRule>
    <cfRule type="cellIs" dxfId="156" priority="153" operator="equal">
      <formula>3</formula>
    </cfRule>
    <cfRule type="cellIs" dxfId="155" priority="154" operator="equal">
      <formula>2</formula>
    </cfRule>
    <cfRule type="cellIs" dxfId="154" priority="155" operator="equal">
      <formula>0</formula>
    </cfRule>
  </conditionalFormatting>
  <conditionalFormatting sqref="F224:F227 F216:F220 F208:F212 F193:F196 F185:F189 F177:F181 F169:F173 F162:F165 F154:F158 F147:F150 F141:F143 F133:F137 F124:F128 F116:F120 F108:F112 F101:F104 F93:F97 F85:F89 F76:F81 F68:F72 F60:F64 F52:F56 F45:F47 F39:F41 F30:F35">
    <cfRule type="cellIs" dxfId="153" priority="147" operator="equal">
      <formula>1</formula>
    </cfRule>
    <cfRule type="cellIs" dxfId="152" priority="148" operator="equal">
      <formula>3</formula>
    </cfRule>
    <cfRule type="cellIs" dxfId="151" priority="149" operator="equal">
      <formula>2</formula>
    </cfRule>
    <cfRule type="cellIs" dxfId="150" priority="150" operator="equal">
      <formula>0</formula>
    </cfRule>
  </conditionalFormatting>
  <conditionalFormatting sqref="F17">
    <cfRule type="cellIs" dxfId="149" priority="142" operator="equal">
      <formula>1</formula>
    </cfRule>
    <cfRule type="cellIs" dxfId="148" priority="143" operator="equal">
      <formula>3</formula>
    </cfRule>
    <cfRule type="cellIs" dxfId="147" priority="144" operator="equal">
      <formula>2</formula>
    </cfRule>
    <cfRule type="cellIs" dxfId="146" priority="145" operator="equal">
      <formula>0</formula>
    </cfRule>
  </conditionalFormatting>
  <conditionalFormatting sqref="F28">
    <cfRule type="cellIs" dxfId="145" priority="137" operator="equal">
      <formula>1</formula>
    </cfRule>
    <cfRule type="cellIs" dxfId="144" priority="138" operator="equal">
      <formula>3</formula>
    </cfRule>
    <cfRule type="cellIs" dxfId="143" priority="139" operator="equal">
      <formula>2</formula>
    </cfRule>
    <cfRule type="cellIs" dxfId="142" priority="140" operator="equal">
      <formula>0</formula>
    </cfRule>
  </conditionalFormatting>
  <conditionalFormatting sqref="F37">
    <cfRule type="cellIs" dxfId="141" priority="132" operator="equal">
      <formula>1</formula>
    </cfRule>
    <cfRule type="cellIs" dxfId="140" priority="133" operator="equal">
      <formula>3</formula>
    </cfRule>
    <cfRule type="cellIs" dxfId="139" priority="134" operator="equal">
      <formula>2</formula>
    </cfRule>
    <cfRule type="cellIs" dxfId="138" priority="135" operator="equal">
      <formula>0</formula>
    </cfRule>
  </conditionalFormatting>
  <conditionalFormatting sqref="F43">
    <cfRule type="cellIs" dxfId="137" priority="127" operator="equal">
      <formula>1</formula>
    </cfRule>
    <cfRule type="cellIs" dxfId="136" priority="128" operator="equal">
      <formula>3</formula>
    </cfRule>
    <cfRule type="cellIs" dxfId="135" priority="129" operator="equal">
      <formula>2</formula>
    </cfRule>
    <cfRule type="cellIs" dxfId="134" priority="130" operator="equal">
      <formula>0</formula>
    </cfRule>
  </conditionalFormatting>
  <conditionalFormatting sqref="F50">
    <cfRule type="cellIs" dxfId="133" priority="122" operator="equal">
      <formula>1</formula>
    </cfRule>
    <cfRule type="cellIs" dxfId="132" priority="123" operator="equal">
      <formula>3</formula>
    </cfRule>
    <cfRule type="cellIs" dxfId="131" priority="124" operator="equal">
      <formula>2</formula>
    </cfRule>
    <cfRule type="cellIs" dxfId="130" priority="125" operator="equal">
      <formula>0</formula>
    </cfRule>
  </conditionalFormatting>
  <conditionalFormatting sqref="F58">
    <cfRule type="cellIs" dxfId="129" priority="117" operator="equal">
      <formula>1</formula>
    </cfRule>
    <cfRule type="cellIs" dxfId="128" priority="118" operator="equal">
      <formula>3</formula>
    </cfRule>
    <cfRule type="cellIs" dxfId="127" priority="119" operator="equal">
      <formula>2</formula>
    </cfRule>
    <cfRule type="cellIs" dxfId="126" priority="120" operator="equal">
      <formula>0</formula>
    </cfRule>
  </conditionalFormatting>
  <conditionalFormatting sqref="F66">
    <cfRule type="cellIs" dxfId="125" priority="112" operator="equal">
      <formula>1</formula>
    </cfRule>
    <cfRule type="cellIs" dxfId="124" priority="113" operator="equal">
      <formula>3</formula>
    </cfRule>
    <cfRule type="cellIs" dxfId="123" priority="114" operator="equal">
      <formula>2</formula>
    </cfRule>
    <cfRule type="cellIs" dxfId="122" priority="115" operator="equal">
      <formula>0</formula>
    </cfRule>
  </conditionalFormatting>
  <conditionalFormatting sqref="F74">
    <cfRule type="cellIs" dxfId="121" priority="107" operator="equal">
      <formula>1</formula>
    </cfRule>
    <cfRule type="cellIs" dxfId="120" priority="108" operator="equal">
      <formula>3</formula>
    </cfRule>
    <cfRule type="cellIs" dxfId="119" priority="109" operator="equal">
      <formula>2</formula>
    </cfRule>
    <cfRule type="cellIs" dxfId="118" priority="110" operator="equal">
      <formula>0</formula>
    </cfRule>
  </conditionalFormatting>
  <conditionalFormatting sqref="F83">
    <cfRule type="cellIs" dxfId="117" priority="102" operator="equal">
      <formula>1</formula>
    </cfRule>
    <cfRule type="cellIs" dxfId="116" priority="103" operator="equal">
      <formula>3</formula>
    </cfRule>
    <cfRule type="cellIs" dxfId="115" priority="104" operator="equal">
      <formula>2</formula>
    </cfRule>
    <cfRule type="cellIs" dxfId="114" priority="105" operator="equal">
      <formula>0</formula>
    </cfRule>
  </conditionalFormatting>
  <conditionalFormatting sqref="F91">
    <cfRule type="cellIs" dxfId="113" priority="97" operator="equal">
      <formula>1</formula>
    </cfRule>
    <cfRule type="cellIs" dxfId="112" priority="98" operator="equal">
      <formula>3</formula>
    </cfRule>
    <cfRule type="cellIs" dxfId="111" priority="99" operator="equal">
      <formula>2</formula>
    </cfRule>
    <cfRule type="cellIs" dxfId="110" priority="100" operator="equal">
      <formula>0</formula>
    </cfRule>
  </conditionalFormatting>
  <conditionalFormatting sqref="F99">
    <cfRule type="cellIs" dxfId="109" priority="92" operator="equal">
      <formula>1</formula>
    </cfRule>
    <cfRule type="cellIs" dxfId="108" priority="93" operator="equal">
      <formula>3</formula>
    </cfRule>
    <cfRule type="cellIs" dxfId="107" priority="94" operator="equal">
      <formula>2</formula>
    </cfRule>
    <cfRule type="cellIs" dxfId="106" priority="95" operator="equal">
      <formula>0</formula>
    </cfRule>
  </conditionalFormatting>
  <conditionalFormatting sqref="F106">
    <cfRule type="cellIs" dxfId="105" priority="87" operator="equal">
      <formula>1</formula>
    </cfRule>
    <cfRule type="cellIs" dxfId="104" priority="88" operator="equal">
      <formula>3</formula>
    </cfRule>
    <cfRule type="cellIs" dxfId="103" priority="89" operator="equal">
      <formula>2</formula>
    </cfRule>
    <cfRule type="cellIs" dxfId="102" priority="90" operator="equal">
      <formula>0</formula>
    </cfRule>
  </conditionalFormatting>
  <conditionalFormatting sqref="F114">
    <cfRule type="cellIs" dxfId="101" priority="82" operator="equal">
      <formula>1</formula>
    </cfRule>
    <cfRule type="cellIs" dxfId="100" priority="83" operator="equal">
      <formula>3</formula>
    </cfRule>
    <cfRule type="cellIs" dxfId="99" priority="84" operator="equal">
      <formula>2</formula>
    </cfRule>
    <cfRule type="cellIs" dxfId="98" priority="85" operator="equal">
      <formula>0</formula>
    </cfRule>
  </conditionalFormatting>
  <conditionalFormatting sqref="F122">
    <cfRule type="cellIs" dxfId="97" priority="77" operator="equal">
      <formula>1</formula>
    </cfRule>
    <cfRule type="cellIs" dxfId="96" priority="78" operator="equal">
      <formula>3</formula>
    </cfRule>
    <cfRule type="cellIs" dxfId="95" priority="79" operator="equal">
      <formula>2</formula>
    </cfRule>
    <cfRule type="cellIs" dxfId="94" priority="80" operator="equal">
      <formula>0</formula>
    </cfRule>
  </conditionalFormatting>
  <conditionalFormatting sqref="F131">
    <cfRule type="cellIs" dxfId="93" priority="72" operator="equal">
      <formula>1</formula>
    </cfRule>
    <cfRule type="cellIs" dxfId="92" priority="73" operator="equal">
      <formula>3</formula>
    </cfRule>
    <cfRule type="cellIs" dxfId="91" priority="74" operator="equal">
      <formula>2</formula>
    </cfRule>
    <cfRule type="cellIs" dxfId="90" priority="75" operator="equal">
      <formula>0</formula>
    </cfRule>
  </conditionalFormatting>
  <conditionalFormatting sqref="F139">
    <cfRule type="cellIs" dxfId="89" priority="67" operator="equal">
      <formula>1</formula>
    </cfRule>
    <cfRule type="cellIs" dxfId="88" priority="68" operator="equal">
      <formula>3</formula>
    </cfRule>
    <cfRule type="cellIs" dxfId="87" priority="69" operator="equal">
      <formula>2</formula>
    </cfRule>
    <cfRule type="cellIs" dxfId="86" priority="70" operator="equal">
      <formula>0</formula>
    </cfRule>
  </conditionalFormatting>
  <conditionalFormatting sqref="F145">
    <cfRule type="cellIs" dxfId="85" priority="62" operator="equal">
      <formula>1</formula>
    </cfRule>
    <cfRule type="cellIs" dxfId="84" priority="63" operator="equal">
      <formula>3</formula>
    </cfRule>
    <cfRule type="cellIs" dxfId="83" priority="64" operator="equal">
      <formula>2</formula>
    </cfRule>
    <cfRule type="cellIs" dxfId="82" priority="65" operator="equal">
      <formula>0</formula>
    </cfRule>
  </conditionalFormatting>
  <conditionalFormatting sqref="F152">
    <cfRule type="cellIs" dxfId="81" priority="57" operator="equal">
      <formula>1</formula>
    </cfRule>
    <cfRule type="cellIs" dxfId="80" priority="58" operator="equal">
      <formula>3</formula>
    </cfRule>
    <cfRule type="cellIs" dxfId="79" priority="59" operator="equal">
      <formula>2</formula>
    </cfRule>
    <cfRule type="cellIs" dxfId="78" priority="60" operator="equal">
      <formula>0</formula>
    </cfRule>
  </conditionalFormatting>
  <conditionalFormatting sqref="F160">
    <cfRule type="cellIs" dxfId="77" priority="52" operator="equal">
      <formula>1</formula>
    </cfRule>
    <cfRule type="cellIs" dxfId="76" priority="53" operator="equal">
      <formula>3</formula>
    </cfRule>
    <cfRule type="cellIs" dxfId="75" priority="54" operator="equal">
      <formula>2</formula>
    </cfRule>
    <cfRule type="cellIs" dxfId="74" priority="55" operator="equal">
      <formula>0</formula>
    </cfRule>
  </conditionalFormatting>
  <conditionalFormatting sqref="F167">
    <cfRule type="cellIs" dxfId="73" priority="47" operator="equal">
      <formula>1</formula>
    </cfRule>
    <cfRule type="cellIs" dxfId="72" priority="48" operator="equal">
      <formula>3</formula>
    </cfRule>
    <cfRule type="cellIs" dxfId="71" priority="49" operator="equal">
      <formula>2</formula>
    </cfRule>
    <cfRule type="cellIs" dxfId="70" priority="50" operator="equal">
      <formula>0</formula>
    </cfRule>
  </conditionalFormatting>
  <conditionalFormatting sqref="F175">
    <cfRule type="cellIs" dxfId="69" priority="42" operator="equal">
      <formula>1</formula>
    </cfRule>
    <cfRule type="cellIs" dxfId="68" priority="43" operator="equal">
      <formula>3</formula>
    </cfRule>
    <cfRule type="cellIs" dxfId="67" priority="44" operator="equal">
      <formula>2</formula>
    </cfRule>
    <cfRule type="cellIs" dxfId="66" priority="45" operator="equal">
      <formula>0</formula>
    </cfRule>
  </conditionalFormatting>
  <conditionalFormatting sqref="F183">
    <cfRule type="cellIs" dxfId="65" priority="37" operator="equal">
      <formula>1</formula>
    </cfRule>
    <cfRule type="cellIs" dxfId="64" priority="38" operator="equal">
      <formula>3</formula>
    </cfRule>
    <cfRule type="cellIs" dxfId="63" priority="39" operator="equal">
      <formula>2</formula>
    </cfRule>
    <cfRule type="cellIs" dxfId="62" priority="40" operator="equal">
      <formula>0</formula>
    </cfRule>
  </conditionalFormatting>
  <conditionalFormatting sqref="F191">
    <cfRule type="cellIs" dxfId="61" priority="32" operator="equal">
      <formula>1</formula>
    </cfRule>
    <cfRule type="cellIs" dxfId="60" priority="33" operator="equal">
      <formula>3</formula>
    </cfRule>
    <cfRule type="cellIs" dxfId="59" priority="34" operator="equal">
      <formula>2</formula>
    </cfRule>
    <cfRule type="cellIs" dxfId="58" priority="35" operator="equal">
      <formula>0</formula>
    </cfRule>
  </conditionalFormatting>
  <conditionalFormatting sqref="F198">
    <cfRule type="cellIs" dxfId="57" priority="27" operator="equal">
      <formula>1</formula>
    </cfRule>
    <cfRule type="cellIs" dxfId="56" priority="28" operator="equal">
      <formula>3</formula>
    </cfRule>
    <cfRule type="cellIs" dxfId="55" priority="29" operator="equal">
      <formula>2</formula>
    </cfRule>
    <cfRule type="cellIs" dxfId="54" priority="30" operator="equal">
      <formula>0</formula>
    </cfRule>
  </conditionalFormatting>
  <conditionalFormatting sqref="F206">
    <cfRule type="cellIs" dxfId="53" priority="22" operator="equal">
      <formula>1</formula>
    </cfRule>
    <cfRule type="cellIs" dxfId="52" priority="23" operator="equal">
      <formula>3</formula>
    </cfRule>
    <cfRule type="cellIs" dxfId="51" priority="24" operator="equal">
      <formula>2</formula>
    </cfRule>
    <cfRule type="cellIs" dxfId="50" priority="25" operator="equal">
      <formula>0</formula>
    </cfRule>
  </conditionalFormatting>
  <conditionalFormatting sqref="F214">
    <cfRule type="cellIs" dxfId="49" priority="17" operator="equal">
      <formula>1</formula>
    </cfRule>
    <cfRule type="cellIs" dxfId="48" priority="18" operator="equal">
      <formula>3</formula>
    </cfRule>
    <cfRule type="cellIs" dxfId="47" priority="19" operator="equal">
      <formula>2</formula>
    </cfRule>
    <cfRule type="cellIs" dxfId="46" priority="20" operator="equal">
      <formula>0</formula>
    </cfRule>
  </conditionalFormatting>
  <conditionalFormatting sqref="F222">
    <cfRule type="cellIs" dxfId="45" priority="12" operator="equal">
      <formula>1</formula>
    </cfRule>
    <cfRule type="cellIs" dxfId="44" priority="13" operator="equal">
      <formula>3</formula>
    </cfRule>
    <cfRule type="cellIs" dxfId="43" priority="14" operator="equal">
      <formula>2</formula>
    </cfRule>
    <cfRule type="cellIs" dxfId="42" priority="15" operator="equal">
      <formula>0</formula>
    </cfRule>
  </conditionalFormatting>
  <conditionalFormatting sqref="F231:F235">
    <cfRule type="cellIs" dxfId="41" priority="7" operator="equal">
      <formula>1</formula>
    </cfRule>
    <cfRule type="cellIs" dxfId="40" priority="8" operator="equal">
      <formula>3</formula>
    </cfRule>
    <cfRule type="cellIs" dxfId="39" priority="9" operator="equal">
      <formula>2</formula>
    </cfRule>
    <cfRule type="cellIs" dxfId="38" priority="10" operator="equal">
      <formula>0</formula>
    </cfRule>
  </conditionalFormatting>
  <conditionalFormatting sqref="F229">
    <cfRule type="cellIs" dxfId="37" priority="2" operator="equal">
      <formula>1</formula>
    </cfRule>
    <cfRule type="cellIs" dxfId="36" priority="3" operator="equal">
      <formula>3</formula>
    </cfRule>
    <cfRule type="cellIs" dxfId="35" priority="4" operator="equal">
      <formula>2</formula>
    </cfRule>
    <cfRule type="cellIs" dxfId="34" priority="5" operator="equal">
      <formula>0</formula>
    </cfRule>
  </conditionalFormatting>
  <dataValidations count="1">
    <dataValidation type="whole" allowBlank="1" showInputMessage="1" showErrorMessage="1" error="Geben Sie einen Wert von 0 bis 3 ein!" sqref="F11:F15 F19:F26 F30:F35 F39:F41 F45:F47 F52:F56 F60:F64 F68:F72 F76:F81 F85:F89 F93:F97 F101:F104 F108:F112 F116:F120 F124:F128 F133:F137 F141:F143 F147:F150 F154:F158 F162:F165 F169:F173 F177:F181 F185:F189 F193:F196 F208:F212 F216:F220 F224:F227 F200:F204 F231:F235" xr:uid="{C0516CA9-9A62-456D-B744-521E93D5FE9E}">
      <formula1>0</formula1>
      <formula2>3</formula2>
    </dataValidation>
  </dataValidations>
  <printOptions horizontalCentered="1"/>
  <pageMargins left="0.39370078740157483" right="0.39370078740157483" top="1.5748031496062993" bottom="0.59055118110236227" header="0.39370078740157483" footer="0.31496062992125984"/>
  <pageSetup paperSize="9" fitToHeight="0" orientation="landscape" r:id="rId1"/>
  <headerFooter>
    <oddHeader>&amp;L&amp;"Verdana,Standard"&amp;9&amp;G&amp;C&amp;"Verdana,Fett"&amp;12
IPMA Level D
Demande de recertification
Autoévaluation en leadership agile&amp;R&amp;G</oddHeader>
    <oddFooter>&amp;L&amp;"Verdana,Standard"&amp;9© VZPM&amp;C&amp;"Verdana,Standard"&amp;9&amp;F&amp;R&amp;"Verdana,Standard"&amp;9&amp;A page &amp;P/&amp;N</oddFooter>
  </headerFooter>
  <legacyDrawingHF r:id="rId2"/>
  <extLst>
    <ext xmlns:x14="http://schemas.microsoft.com/office/spreadsheetml/2009/9/main" uri="{78C0D931-6437-407d-A8EE-F0AAD7539E65}">
      <x14:conditionalFormattings>
        <x14:conditionalFormatting xmlns:xm="http://schemas.microsoft.com/office/excel/2006/main">
          <x14:cfRule type="notContainsText" priority="166" operator="notContains" id="{43CD849E-E5D3-4AC4-8330-A3908464534A}">
            <xm:f>ISERROR(SEARCH("",F11))</xm:f>
            <xm:f>""</xm:f>
            <x14:dxf>
              <fill>
                <patternFill>
                  <bgColor theme="0"/>
                </patternFill>
              </fill>
            </x14:dxf>
          </x14:cfRule>
          <xm:sqref>F11 F200:F204</xm:sqref>
        </x14:conditionalFormatting>
        <x14:conditionalFormatting xmlns:xm="http://schemas.microsoft.com/office/excel/2006/main">
          <x14:cfRule type="notContainsText" priority="161" operator="notContains" id="{04DBD9A0-4713-4AE5-B184-A34895CBB1DE}">
            <xm:f>ISERROR(SEARCH("",F12))</xm:f>
            <xm:f>""</xm:f>
            <x14:dxf>
              <fill>
                <patternFill>
                  <bgColor theme="0"/>
                </patternFill>
              </fill>
            </x14:dxf>
          </x14:cfRule>
          <xm:sqref>F12:F15</xm:sqref>
        </x14:conditionalFormatting>
        <x14:conditionalFormatting xmlns:xm="http://schemas.microsoft.com/office/excel/2006/main">
          <x14:cfRule type="notContainsText" priority="156" operator="notContains" id="{1C258C71-7F06-4169-BCDF-AEB5DE4A476D}">
            <xm:f>ISERROR(SEARCH("",F9))</xm:f>
            <xm:f>""</xm:f>
            <x14:dxf>
              <fill>
                <patternFill>
                  <bgColor theme="0" tint="-0.14996795556505021"/>
                </patternFill>
              </fill>
            </x14:dxf>
          </x14:cfRule>
          <xm:sqref>F9</xm:sqref>
        </x14:conditionalFormatting>
        <x14:conditionalFormatting xmlns:xm="http://schemas.microsoft.com/office/excel/2006/main">
          <x14:cfRule type="notContainsText" priority="151" operator="notContains" id="{9E81E930-80DA-4629-AD1B-25E7BCEA3ED7}">
            <xm:f>ISERROR(SEARCH("",F19))</xm:f>
            <xm:f>""</xm:f>
            <x14:dxf>
              <fill>
                <patternFill>
                  <bgColor theme="0"/>
                </patternFill>
              </fill>
            </x14:dxf>
          </x14:cfRule>
          <xm:sqref>F19:F26</xm:sqref>
        </x14:conditionalFormatting>
        <x14:conditionalFormatting xmlns:xm="http://schemas.microsoft.com/office/excel/2006/main">
          <x14:cfRule type="notContainsText" priority="146" operator="notContains" id="{75C08F11-EF4F-4A2C-B0E2-F811A50B6557}">
            <xm:f>ISERROR(SEARCH("",F30))</xm:f>
            <xm:f>""</xm:f>
            <x14:dxf>
              <fill>
                <patternFill>
                  <bgColor theme="0"/>
                </patternFill>
              </fill>
            </x14:dxf>
          </x14:cfRule>
          <xm:sqref>F224:F227 F216:F220 F208:F212 F193:F196 F185:F189 F177:F181 F169:F173 F162:F165 F154:F158 F147:F150 F141:F143 F133:F137 F124:F128 F116:F120 F108:F112 F101:F104 F93:F97 F85:F89 F76:F81 F68:F72 F60:F64 F52:F56 F45:F47 F39:F41 F30:F35</xm:sqref>
        </x14:conditionalFormatting>
        <x14:conditionalFormatting xmlns:xm="http://schemas.microsoft.com/office/excel/2006/main">
          <x14:cfRule type="notContainsText" priority="141" operator="notContains" id="{516E0872-F5B3-42CC-AF25-3AFA43FE9556}">
            <xm:f>ISERROR(SEARCH("",F17))</xm:f>
            <xm:f>""</xm:f>
            <x14:dxf>
              <fill>
                <patternFill>
                  <bgColor theme="0" tint="-0.14996795556505021"/>
                </patternFill>
              </fill>
            </x14:dxf>
          </x14:cfRule>
          <xm:sqref>F17</xm:sqref>
        </x14:conditionalFormatting>
        <x14:conditionalFormatting xmlns:xm="http://schemas.microsoft.com/office/excel/2006/main">
          <x14:cfRule type="notContainsText" priority="136" operator="notContains" id="{00A5D314-EA91-4DB6-941D-04740EE77C92}">
            <xm:f>ISERROR(SEARCH("",F28))</xm:f>
            <xm:f>""</xm:f>
            <x14:dxf>
              <fill>
                <patternFill>
                  <bgColor theme="0" tint="-0.14996795556505021"/>
                </patternFill>
              </fill>
            </x14:dxf>
          </x14:cfRule>
          <xm:sqref>F28</xm:sqref>
        </x14:conditionalFormatting>
        <x14:conditionalFormatting xmlns:xm="http://schemas.microsoft.com/office/excel/2006/main">
          <x14:cfRule type="notContainsText" priority="131" operator="notContains" id="{955AA411-7B59-4015-AE04-6CD55A8E14BB}">
            <xm:f>ISERROR(SEARCH("",F37))</xm:f>
            <xm:f>""</xm:f>
            <x14:dxf>
              <fill>
                <patternFill>
                  <bgColor theme="0" tint="-0.14996795556505021"/>
                </patternFill>
              </fill>
            </x14:dxf>
          </x14:cfRule>
          <xm:sqref>F37</xm:sqref>
        </x14:conditionalFormatting>
        <x14:conditionalFormatting xmlns:xm="http://schemas.microsoft.com/office/excel/2006/main">
          <x14:cfRule type="notContainsText" priority="126" operator="notContains" id="{BFEEE3F5-2702-4386-98F4-BBC72B00F061}">
            <xm:f>ISERROR(SEARCH("",F43))</xm:f>
            <xm:f>""</xm:f>
            <x14:dxf>
              <fill>
                <patternFill>
                  <bgColor theme="0" tint="-0.14996795556505021"/>
                </patternFill>
              </fill>
            </x14:dxf>
          </x14:cfRule>
          <xm:sqref>F43</xm:sqref>
        </x14:conditionalFormatting>
        <x14:conditionalFormatting xmlns:xm="http://schemas.microsoft.com/office/excel/2006/main">
          <x14:cfRule type="notContainsText" priority="121" operator="notContains" id="{A7FEF495-C374-4D36-A237-FFA83F844BC8}">
            <xm:f>ISERROR(SEARCH("",F50))</xm:f>
            <xm:f>""</xm:f>
            <x14:dxf>
              <fill>
                <patternFill>
                  <bgColor theme="0" tint="-0.14996795556505021"/>
                </patternFill>
              </fill>
            </x14:dxf>
          </x14:cfRule>
          <xm:sqref>F50</xm:sqref>
        </x14:conditionalFormatting>
        <x14:conditionalFormatting xmlns:xm="http://schemas.microsoft.com/office/excel/2006/main">
          <x14:cfRule type="notContainsText" priority="116" operator="notContains" id="{78B865F3-B1E9-4D84-8CA4-BD935102B183}">
            <xm:f>ISERROR(SEARCH("",F58))</xm:f>
            <xm:f>""</xm:f>
            <x14:dxf>
              <fill>
                <patternFill>
                  <bgColor theme="0" tint="-0.14996795556505021"/>
                </patternFill>
              </fill>
            </x14:dxf>
          </x14:cfRule>
          <xm:sqref>F58</xm:sqref>
        </x14:conditionalFormatting>
        <x14:conditionalFormatting xmlns:xm="http://schemas.microsoft.com/office/excel/2006/main">
          <x14:cfRule type="notContainsText" priority="111" operator="notContains" id="{05F2687F-4FF9-47AB-AA76-0BB47AD9B2FC}">
            <xm:f>ISERROR(SEARCH("",F66))</xm:f>
            <xm:f>""</xm:f>
            <x14:dxf>
              <fill>
                <patternFill>
                  <bgColor theme="0" tint="-0.14996795556505021"/>
                </patternFill>
              </fill>
            </x14:dxf>
          </x14:cfRule>
          <xm:sqref>F66</xm:sqref>
        </x14:conditionalFormatting>
        <x14:conditionalFormatting xmlns:xm="http://schemas.microsoft.com/office/excel/2006/main">
          <x14:cfRule type="notContainsText" priority="106" operator="notContains" id="{7CF212FD-FE9C-475C-8DE1-F732830BB211}">
            <xm:f>ISERROR(SEARCH("",F74))</xm:f>
            <xm:f>""</xm:f>
            <x14:dxf>
              <fill>
                <patternFill>
                  <bgColor theme="0" tint="-0.14996795556505021"/>
                </patternFill>
              </fill>
            </x14:dxf>
          </x14:cfRule>
          <xm:sqref>F74</xm:sqref>
        </x14:conditionalFormatting>
        <x14:conditionalFormatting xmlns:xm="http://schemas.microsoft.com/office/excel/2006/main">
          <x14:cfRule type="notContainsText" priority="101" operator="notContains" id="{54481638-EE08-44D8-A0F3-4E54ABBF8772}">
            <xm:f>ISERROR(SEARCH("",F83))</xm:f>
            <xm:f>""</xm:f>
            <x14:dxf>
              <fill>
                <patternFill>
                  <bgColor theme="0" tint="-0.14996795556505021"/>
                </patternFill>
              </fill>
            </x14:dxf>
          </x14:cfRule>
          <xm:sqref>F83</xm:sqref>
        </x14:conditionalFormatting>
        <x14:conditionalFormatting xmlns:xm="http://schemas.microsoft.com/office/excel/2006/main">
          <x14:cfRule type="notContainsText" priority="96" operator="notContains" id="{32CF703D-4FA1-4D51-8381-744EAA74BC6A}">
            <xm:f>ISERROR(SEARCH("",F91))</xm:f>
            <xm:f>""</xm:f>
            <x14:dxf>
              <fill>
                <patternFill>
                  <bgColor theme="0" tint="-0.14996795556505021"/>
                </patternFill>
              </fill>
            </x14:dxf>
          </x14:cfRule>
          <xm:sqref>F91</xm:sqref>
        </x14:conditionalFormatting>
        <x14:conditionalFormatting xmlns:xm="http://schemas.microsoft.com/office/excel/2006/main">
          <x14:cfRule type="notContainsText" priority="91" operator="notContains" id="{6740141B-E44F-482A-B079-6927F91CAB62}">
            <xm:f>ISERROR(SEARCH("",F99))</xm:f>
            <xm:f>""</xm:f>
            <x14:dxf>
              <fill>
                <patternFill>
                  <bgColor theme="0" tint="-0.14996795556505021"/>
                </patternFill>
              </fill>
            </x14:dxf>
          </x14:cfRule>
          <xm:sqref>F99</xm:sqref>
        </x14:conditionalFormatting>
        <x14:conditionalFormatting xmlns:xm="http://schemas.microsoft.com/office/excel/2006/main">
          <x14:cfRule type="notContainsText" priority="86" operator="notContains" id="{B1F63911-DF80-4BCA-BE23-00D2C53A1FDA}">
            <xm:f>ISERROR(SEARCH("",F106))</xm:f>
            <xm:f>""</xm:f>
            <x14:dxf>
              <fill>
                <patternFill>
                  <bgColor theme="0" tint="-0.14996795556505021"/>
                </patternFill>
              </fill>
            </x14:dxf>
          </x14:cfRule>
          <xm:sqref>F106</xm:sqref>
        </x14:conditionalFormatting>
        <x14:conditionalFormatting xmlns:xm="http://schemas.microsoft.com/office/excel/2006/main">
          <x14:cfRule type="notContainsText" priority="81" operator="notContains" id="{D93FACD1-DE47-4DDD-93C3-45FEE1C8A488}">
            <xm:f>ISERROR(SEARCH("",F114))</xm:f>
            <xm:f>""</xm:f>
            <x14:dxf>
              <fill>
                <patternFill>
                  <bgColor theme="0" tint="-0.14996795556505021"/>
                </patternFill>
              </fill>
            </x14:dxf>
          </x14:cfRule>
          <xm:sqref>F114</xm:sqref>
        </x14:conditionalFormatting>
        <x14:conditionalFormatting xmlns:xm="http://schemas.microsoft.com/office/excel/2006/main">
          <x14:cfRule type="notContainsText" priority="76" operator="notContains" id="{7D420D01-1480-4F6E-837C-A7696FFD4E25}">
            <xm:f>ISERROR(SEARCH("",F122))</xm:f>
            <xm:f>""</xm:f>
            <x14:dxf>
              <fill>
                <patternFill>
                  <bgColor theme="0" tint="-0.14996795556505021"/>
                </patternFill>
              </fill>
            </x14:dxf>
          </x14:cfRule>
          <xm:sqref>F122</xm:sqref>
        </x14:conditionalFormatting>
        <x14:conditionalFormatting xmlns:xm="http://schemas.microsoft.com/office/excel/2006/main">
          <x14:cfRule type="notContainsText" priority="71" operator="notContains" id="{108FE8A1-74C7-4129-B99E-23869727C608}">
            <xm:f>ISERROR(SEARCH("",F131))</xm:f>
            <xm:f>""</xm:f>
            <x14:dxf>
              <fill>
                <patternFill>
                  <bgColor theme="0" tint="-0.14996795556505021"/>
                </patternFill>
              </fill>
            </x14:dxf>
          </x14:cfRule>
          <xm:sqref>F131</xm:sqref>
        </x14:conditionalFormatting>
        <x14:conditionalFormatting xmlns:xm="http://schemas.microsoft.com/office/excel/2006/main">
          <x14:cfRule type="notContainsText" priority="66" operator="notContains" id="{740753FB-1E23-4D07-9A92-DAA0C91B8ED8}">
            <xm:f>ISERROR(SEARCH("",F139))</xm:f>
            <xm:f>""</xm:f>
            <x14:dxf>
              <fill>
                <patternFill>
                  <bgColor theme="0" tint="-0.14996795556505021"/>
                </patternFill>
              </fill>
            </x14:dxf>
          </x14:cfRule>
          <xm:sqref>F139</xm:sqref>
        </x14:conditionalFormatting>
        <x14:conditionalFormatting xmlns:xm="http://schemas.microsoft.com/office/excel/2006/main">
          <x14:cfRule type="notContainsText" priority="61" operator="notContains" id="{D38E131E-1C03-4E08-AFFB-AD3A6E149320}">
            <xm:f>ISERROR(SEARCH("",F145))</xm:f>
            <xm:f>""</xm:f>
            <x14:dxf>
              <fill>
                <patternFill>
                  <bgColor theme="0" tint="-0.14996795556505021"/>
                </patternFill>
              </fill>
            </x14:dxf>
          </x14:cfRule>
          <xm:sqref>F145</xm:sqref>
        </x14:conditionalFormatting>
        <x14:conditionalFormatting xmlns:xm="http://schemas.microsoft.com/office/excel/2006/main">
          <x14:cfRule type="notContainsText" priority="56" operator="notContains" id="{FDB2994A-CC57-4239-9451-014A8FB85525}">
            <xm:f>ISERROR(SEARCH("",F152))</xm:f>
            <xm:f>""</xm:f>
            <x14:dxf>
              <fill>
                <patternFill>
                  <bgColor theme="0" tint="-0.14996795556505021"/>
                </patternFill>
              </fill>
            </x14:dxf>
          </x14:cfRule>
          <xm:sqref>F152</xm:sqref>
        </x14:conditionalFormatting>
        <x14:conditionalFormatting xmlns:xm="http://schemas.microsoft.com/office/excel/2006/main">
          <x14:cfRule type="notContainsText" priority="51" operator="notContains" id="{34B1C1E5-5066-4791-8553-C319EAA4B226}">
            <xm:f>ISERROR(SEARCH("",F160))</xm:f>
            <xm:f>""</xm:f>
            <x14:dxf>
              <fill>
                <patternFill>
                  <bgColor theme="0" tint="-0.14996795556505021"/>
                </patternFill>
              </fill>
            </x14:dxf>
          </x14:cfRule>
          <xm:sqref>F160</xm:sqref>
        </x14:conditionalFormatting>
        <x14:conditionalFormatting xmlns:xm="http://schemas.microsoft.com/office/excel/2006/main">
          <x14:cfRule type="notContainsText" priority="46" operator="notContains" id="{58B0D745-DF61-4EF8-92DD-9A4DE25EE8A6}">
            <xm:f>ISERROR(SEARCH("",F167))</xm:f>
            <xm:f>""</xm:f>
            <x14:dxf>
              <fill>
                <patternFill>
                  <bgColor theme="0" tint="-0.14996795556505021"/>
                </patternFill>
              </fill>
            </x14:dxf>
          </x14:cfRule>
          <xm:sqref>F167</xm:sqref>
        </x14:conditionalFormatting>
        <x14:conditionalFormatting xmlns:xm="http://schemas.microsoft.com/office/excel/2006/main">
          <x14:cfRule type="notContainsText" priority="41" operator="notContains" id="{A300E36E-7343-4257-AAEE-B948815956BE}">
            <xm:f>ISERROR(SEARCH("",F175))</xm:f>
            <xm:f>""</xm:f>
            <x14:dxf>
              <fill>
                <patternFill>
                  <bgColor theme="0" tint="-0.14996795556505021"/>
                </patternFill>
              </fill>
            </x14:dxf>
          </x14:cfRule>
          <xm:sqref>F175</xm:sqref>
        </x14:conditionalFormatting>
        <x14:conditionalFormatting xmlns:xm="http://schemas.microsoft.com/office/excel/2006/main">
          <x14:cfRule type="notContainsText" priority="36" operator="notContains" id="{10B3D596-9CB9-4722-B1ED-954E94E5F74D}">
            <xm:f>ISERROR(SEARCH("",F183))</xm:f>
            <xm:f>""</xm:f>
            <x14:dxf>
              <fill>
                <patternFill>
                  <bgColor theme="0" tint="-0.14996795556505021"/>
                </patternFill>
              </fill>
            </x14:dxf>
          </x14:cfRule>
          <xm:sqref>F183</xm:sqref>
        </x14:conditionalFormatting>
        <x14:conditionalFormatting xmlns:xm="http://schemas.microsoft.com/office/excel/2006/main">
          <x14:cfRule type="notContainsText" priority="31" operator="notContains" id="{5C48E28D-5074-4B90-A98B-F2510DA06B02}">
            <xm:f>ISERROR(SEARCH("",F191))</xm:f>
            <xm:f>""</xm:f>
            <x14:dxf>
              <fill>
                <patternFill>
                  <bgColor theme="0" tint="-0.14996795556505021"/>
                </patternFill>
              </fill>
            </x14:dxf>
          </x14:cfRule>
          <xm:sqref>F191</xm:sqref>
        </x14:conditionalFormatting>
        <x14:conditionalFormatting xmlns:xm="http://schemas.microsoft.com/office/excel/2006/main">
          <x14:cfRule type="notContainsText" priority="26" operator="notContains" id="{2A979ACA-1F39-4D2C-874D-1C1B3A379365}">
            <xm:f>ISERROR(SEARCH("",F198))</xm:f>
            <xm:f>""</xm:f>
            <x14:dxf>
              <fill>
                <patternFill>
                  <bgColor theme="0" tint="-0.14996795556505021"/>
                </patternFill>
              </fill>
            </x14:dxf>
          </x14:cfRule>
          <xm:sqref>F198</xm:sqref>
        </x14:conditionalFormatting>
        <x14:conditionalFormatting xmlns:xm="http://schemas.microsoft.com/office/excel/2006/main">
          <x14:cfRule type="notContainsText" priority="21" operator="notContains" id="{8A098003-0070-4449-8007-18B0F994B223}">
            <xm:f>ISERROR(SEARCH("",F206))</xm:f>
            <xm:f>""</xm:f>
            <x14:dxf>
              <fill>
                <patternFill>
                  <bgColor theme="0" tint="-0.14996795556505021"/>
                </patternFill>
              </fill>
            </x14:dxf>
          </x14:cfRule>
          <xm:sqref>F206</xm:sqref>
        </x14:conditionalFormatting>
        <x14:conditionalFormatting xmlns:xm="http://schemas.microsoft.com/office/excel/2006/main">
          <x14:cfRule type="notContainsText" priority="16" operator="notContains" id="{77C8ED70-78D5-4BA4-85A2-7949AC06A640}">
            <xm:f>ISERROR(SEARCH("",F214))</xm:f>
            <xm:f>""</xm:f>
            <x14:dxf>
              <fill>
                <patternFill>
                  <bgColor theme="0" tint="-0.14996795556505021"/>
                </patternFill>
              </fill>
            </x14:dxf>
          </x14:cfRule>
          <xm:sqref>F214</xm:sqref>
        </x14:conditionalFormatting>
        <x14:conditionalFormatting xmlns:xm="http://schemas.microsoft.com/office/excel/2006/main">
          <x14:cfRule type="notContainsText" priority="11" operator="notContains" id="{88A4DE4E-8B68-421A-9083-6849F882DE75}">
            <xm:f>ISERROR(SEARCH("",F222))</xm:f>
            <xm:f>""</xm:f>
            <x14:dxf>
              <fill>
                <patternFill>
                  <bgColor theme="0" tint="-0.14996795556505021"/>
                </patternFill>
              </fill>
            </x14:dxf>
          </x14:cfRule>
          <xm:sqref>F222</xm:sqref>
        </x14:conditionalFormatting>
        <x14:conditionalFormatting xmlns:xm="http://schemas.microsoft.com/office/excel/2006/main">
          <x14:cfRule type="notContainsText" priority="6" operator="notContains" id="{6237B0FB-F9D9-4AEB-816A-61AC8D91682C}">
            <xm:f>ISERROR(SEARCH("",F231))</xm:f>
            <xm:f>""</xm:f>
            <x14:dxf>
              <fill>
                <patternFill>
                  <bgColor theme="0"/>
                </patternFill>
              </fill>
            </x14:dxf>
          </x14:cfRule>
          <xm:sqref>F231:F235</xm:sqref>
        </x14:conditionalFormatting>
        <x14:conditionalFormatting xmlns:xm="http://schemas.microsoft.com/office/excel/2006/main">
          <x14:cfRule type="notContainsText" priority="1" operator="notContains" id="{1502807E-DD74-4AFA-950F-988E2C656886}">
            <xm:f>ISERROR(SEARCH("",F229))</xm:f>
            <xm:f>""</xm:f>
            <x14:dxf>
              <fill>
                <patternFill>
                  <bgColor theme="0" tint="-0.14996795556505021"/>
                </patternFill>
              </fill>
            </x14:dxf>
          </x14:cfRule>
          <xm:sqref>F229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2"/>
  <dimension ref="A1:E21"/>
  <sheetViews>
    <sheetView showGridLines="0" zoomScaleNormal="100" workbookViewId="0"/>
  </sheetViews>
  <sheetFormatPr baseColWidth="10" defaultColWidth="11.453125" defaultRowHeight="18" customHeight="1" x14ac:dyDescent="0.35"/>
  <cols>
    <col min="1" max="1" width="22.7265625" style="2" customWidth="1"/>
    <col min="2" max="2" width="12.7265625" style="2" customWidth="1"/>
    <col min="3" max="3" width="22.54296875" style="2" bestFit="1" customWidth="1"/>
    <col min="4" max="5" width="24.7265625" style="2" customWidth="1"/>
    <col min="6" max="16384" width="11.453125" style="2"/>
  </cols>
  <sheetData>
    <row r="1" spans="1:5" ht="10" customHeight="1" x14ac:dyDescent="0.35"/>
    <row r="2" spans="1:5" ht="18" customHeight="1" x14ac:dyDescent="0.35">
      <c r="A2" s="280" t="s">
        <v>1049</v>
      </c>
      <c r="B2" s="358" t="s">
        <v>1</v>
      </c>
      <c r="C2" s="358"/>
      <c r="D2" s="358"/>
      <c r="E2" s="358"/>
    </row>
    <row r="3" spans="1:5" ht="18" customHeight="1" x14ac:dyDescent="0.35">
      <c r="A3" s="280" t="s">
        <v>1050</v>
      </c>
      <c r="B3" s="359" t="s">
        <v>1039</v>
      </c>
      <c r="C3" s="358"/>
      <c r="D3" s="358"/>
      <c r="E3" s="358"/>
    </row>
    <row r="4" spans="1:5" ht="18" customHeight="1" x14ac:dyDescent="0.35">
      <c r="A4" s="280" t="s">
        <v>1051</v>
      </c>
      <c r="B4" s="360" t="s">
        <v>1040</v>
      </c>
      <c r="C4" s="361"/>
      <c r="D4" s="361"/>
      <c r="E4" s="361"/>
    </row>
    <row r="5" spans="1:5" ht="18" customHeight="1" x14ac:dyDescent="0.35">
      <c r="A5" s="280" t="s">
        <v>2</v>
      </c>
      <c r="B5" s="362">
        <v>9.1999999999999993</v>
      </c>
      <c r="C5" s="362"/>
      <c r="D5" s="362"/>
      <c r="E5" s="362"/>
    </row>
    <row r="6" spans="1:5" ht="18" customHeight="1" x14ac:dyDescent="0.35">
      <c r="A6" s="280" t="s">
        <v>1052</v>
      </c>
      <c r="B6" s="359" t="s">
        <v>1041</v>
      </c>
      <c r="C6" s="358"/>
      <c r="D6" s="358"/>
      <c r="E6" s="358"/>
    </row>
    <row r="7" spans="1:5" ht="18" customHeight="1" x14ac:dyDescent="0.35">
      <c r="A7" s="280" t="s">
        <v>1053</v>
      </c>
      <c r="B7" s="363" t="str">
        <f ca="1">MID(CELL("DATEINAME"),FIND("[",CELL("DATEINAME"))+1,FIND("]",CELL("DATEINAME"))-FIND("[",CELL("DATEINAME"))-6)</f>
        <v>VZPM_PMLD_Rezertifizierungsantrag_V9.2_FR</v>
      </c>
      <c r="C7" s="363"/>
      <c r="D7" s="363"/>
      <c r="E7" s="363"/>
    </row>
    <row r="9" spans="1:5" ht="18" customHeight="1" x14ac:dyDescent="0.35">
      <c r="A9" s="3" t="s">
        <v>1042</v>
      </c>
    </row>
    <row r="10" spans="1:5" ht="10" customHeight="1" x14ac:dyDescent="0.35"/>
    <row r="11" spans="1:5" ht="18" customHeight="1" x14ac:dyDescent="0.35">
      <c r="A11" s="280" t="s">
        <v>1043</v>
      </c>
      <c r="B11" s="281" t="s">
        <v>1044</v>
      </c>
      <c r="C11" s="280" t="s">
        <v>1045</v>
      </c>
      <c r="D11" s="280" t="s">
        <v>449</v>
      </c>
      <c r="E11" s="280" t="s">
        <v>474</v>
      </c>
    </row>
    <row r="12" spans="1:5" ht="18" customHeight="1" x14ac:dyDescent="0.35">
      <c r="A12" s="282" t="s">
        <v>1054</v>
      </c>
      <c r="B12" s="196">
        <v>43433</v>
      </c>
      <c r="C12" s="282" t="s">
        <v>309</v>
      </c>
      <c r="D12" s="195" t="s">
        <v>3</v>
      </c>
      <c r="E12" s="195"/>
    </row>
    <row r="13" spans="1:5" ht="18" customHeight="1" x14ac:dyDescent="0.35">
      <c r="A13" s="282" t="s">
        <v>1055</v>
      </c>
      <c r="B13" s="196">
        <v>44929</v>
      </c>
      <c r="C13" s="282" t="s">
        <v>1056</v>
      </c>
      <c r="D13" s="195" t="s">
        <v>1</v>
      </c>
      <c r="E13" s="195"/>
    </row>
    <row r="15" spans="1:5" ht="18" customHeight="1" x14ac:dyDescent="0.35">
      <c r="A15" s="3" t="s">
        <v>1046</v>
      </c>
      <c r="D15" s="4"/>
    </row>
    <row r="16" spans="1:5" ht="10" customHeight="1" x14ac:dyDescent="0.35"/>
    <row r="17" spans="1:5" ht="18" customHeight="1" x14ac:dyDescent="0.35">
      <c r="A17" s="280" t="s">
        <v>1044</v>
      </c>
      <c r="B17" s="281" t="s">
        <v>2</v>
      </c>
      <c r="C17" s="280" t="s">
        <v>1047</v>
      </c>
      <c r="D17" s="357" t="s">
        <v>1048</v>
      </c>
      <c r="E17" s="357"/>
    </row>
    <row r="18" spans="1:5" ht="18" customHeight="1" x14ac:dyDescent="0.35">
      <c r="A18" s="197">
        <v>44928</v>
      </c>
      <c r="B18" s="198">
        <v>9.1999999999999993</v>
      </c>
      <c r="C18" s="199" t="s">
        <v>1</v>
      </c>
      <c r="D18" s="354" t="s">
        <v>1059</v>
      </c>
      <c r="E18" s="355"/>
    </row>
    <row r="19" spans="1:5" ht="18" customHeight="1" x14ac:dyDescent="0.35">
      <c r="A19" s="283">
        <v>43595</v>
      </c>
      <c r="B19" s="284">
        <v>8.1</v>
      </c>
      <c r="C19" s="282" t="s">
        <v>196</v>
      </c>
      <c r="D19" s="356" t="s">
        <v>1057</v>
      </c>
      <c r="E19" s="356"/>
    </row>
    <row r="20" spans="1:5" ht="18" customHeight="1" x14ac:dyDescent="0.35">
      <c r="A20" s="283">
        <v>43464</v>
      </c>
      <c r="B20" s="284">
        <v>8</v>
      </c>
      <c r="C20" s="282" t="s">
        <v>1</v>
      </c>
      <c r="D20" s="356" t="s">
        <v>1058</v>
      </c>
      <c r="E20" s="356"/>
    </row>
    <row r="21" spans="1:5" ht="18" customHeight="1" x14ac:dyDescent="0.35">
      <c r="A21" s="141"/>
      <c r="B21" s="142"/>
      <c r="C21" s="143"/>
      <c r="D21" s="144"/>
      <c r="E21" s="143"/>
    </row>
  </sheetData>
  <sheetProtection algorithmName="SHA-512" hashValue="+hqZrnQOClYj6XrDDGSc9xObWg3GL2BRSwNzriCLBYAsnrUZn1MmXLiZgzdlo+Y24wWO4MDEVZ4NBeOHIF0cAA==" saltValue="1/7si0wHYUQJV+u+yKBtEw==" spinCount="100000" sheet="1" objects="1" scenarios="1"/>
  <mergeCells count="10">
    <mergeCell ref="D18:E18"/>
    <mergeCell ref="D20:E20"/>
    <mergeCell ref="D19:E19"/>
    <mergeCell ref="D17:E17"/>
    <mergeCell ref="B2:E2"/>
    <mergeCell ref="B3:E3"/>
    <mergeCell ref="B4:E4"/>
    <mergeCell ref="B5:E5"/>
    <mergeCell ref="B6:E6"/>
    <mergeCell ref="B7:E7"/>
  </mergeCells>
  <printOptions horizontalCentered="1"/>
  <pageMargins left="0.39370078740157483" right="0.39370078740157483" top="1.3779527559055118" bottom="0.59055118110236227" header="0.19685039370078741" footer="0.31496062992125984"/>
  <pageSetup paperSize="9" orientation="landscape" r:id="rId1"/>
  <headerFooter>
    <oddHeader>&amp;L&amp;"Verdana,Standard"&amp;9&amp;G&amp;C&amp;"Verdana,Fett"&amp;12
IPMA Level D
Demande de recertification
Méthodologie de gestion&amp;R&amp;G</oddHeader>
    <oddFooter>&amp;L&amp;"Verdana,Standard"&amp;9© VZPM&amp;C&amp;"Verdana,Standard"&amp;9&amp;F&amp;R&amp;"Verdana,Standard"&amp;9&amp;A page &amp;P/&amp;N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1"/>
  <dimension ref="A1:B271"/>
  <sheetViews>
    <sheetView zoomScaleNormal="100" workbookViewId="0"/>
  </sheetViews>
  <sheetFormatPr baseColWidth="10" defaultColWidth="11.453125" defaultRowHeight="18" customHeight="1" x14ac:dyDescent="0.35"/>
  <cols>
    <col min="1" max="1" width="24" style="1" customWidth="1"/>
    <col min="2" max="2" width="74.26953125" style="1" bestFit="1" customWidth="1"/>
    <col min="3" max="16384" width="11.453125" style="1"/>
  </cols>
  <sheetData>
    <row r="1" spans="1:2" ht="18" customHeight="1" x14ac:dyDescent="0.35">
      <c r="A1" s="15" t="s">
        <v>269</v>
      </c>
      <c r="B1" s="15" t="s">
        <v>270</v>
      </c>
    </row>
    <row r="2" spans="1:2" ht="18" customHeight="1" x14ac:dyDescent="0.35">
      <c r="B2" s="15" t="s">
        <v>271</v>
      </c>
    </row>
    <row r="3" spans="1:2" ht="18" customHeight="1" x14ac:dyDescent="0.35">
      <c r="B3" s="15"/>
    </row>
    <row r="4" spans="1:2" ht="18" customHeight="1" x14ac:dyDescent="0.35">
      <c r="A4" s="15" t="s">
        <v>272</v>
      </c>
      <c r="B4" s="15" t="s">
        <v>273</v>
      </c>
    </row>
    <row r="5" spans="1:2" ht="18" customHeight="1" x14ac:dyDescent="0.35">
      <c r="B5" s="15" t="s">
        <v>274</v>
      </c>
    </row>
    <row r="6" spans="1:2" ht="18" customHeight="1" x14ac:dyDescent="0.35">
      <c r="B6" s="136" t="s">
        <v>275</v>
      </c>
    </row>
    <row r="7" spans="1:2" ht="18" customHeight="1" x14ac:dyDescent="0.35">
      <c r="B7" s="15" t="s">
        <v>276</v>
      </c>
    </row>
    <row r="8" spans="1:2" ht="18" customHeight="1" x14ac:dyDescent="0.35">
      <c r="B8" s="15" t="s">
        <v>277</v>
      </c>
    </row>
    <row r="9" spans="1:2" ht="18" customHeight="1" x14ac:dyDescent="0.35">
      <c r="B9" s="15" t="s">
        <v>278</v>
      </c>
    </row>
    <row r="10" spans="1:2" ht="18" customHeight="1" x14ac:dyDescent="0.35">
      <c r="B10" s="87" t="s">
        <v>279</v>
      </c>
    </row>
    <row r="11" spans="1:2" ht="18" customHeight="1" x14ac:dyDescent="0.35">
      <c r="B11" s="15" t="s">
        <v>280</v>
      </c>
    </row>
    <row r="12" spans="1:2" ht="18" customHeight="1" x14ac:dyDescent="0.35">
      <c r="B12" s="136" t="s">
        <v>281</v>
      </c>
    </row>
    <row r="13" spans="1:2" ht="18" customHeight="1" x14ac:dyDescent="0.35">
      <c r="B13" s="15" t="s">
        <v>282</v>
      </c>
    </row>
    <row r="14" spans="1:2" ht="18" customHeight="1" x14ac:dyDescent="0.35">
      <c r="B14" s="15" t="s">
        <v>283</v>
      </c>
    </row>
    <row r="15" spans="1:2" ht="18" customHeight="1" x14ac:dyDescent="0.35">
      <c r="B15" s="15" t="s">
        <v>284</v>
      </c>
    </row>
    <row r="16" spans="1:2" ht="18" customHeight="1" x14ac:dyDescent="0.35">
      <c r="B16" s="15" t="s">
        <v>285</v>
      </c>
    </row>
    <row r="17" spans="1:2" ht="18" customHeight="1" x14ac:dyDescent="0.35">
      <c r="B17" s="15" t="s">
        <v>286</v>
      </c>
    </row>
    <row r="19" spans="1:2" ht="18" customHeight="1" x14ac:dyDescent="0.35">
      <c r="A19" s="15" t="s">
        <v>287</v>
      </c>
      <c r="B19" s="15" t="s">
        <v>288</v>
      </c>
    </row>
    <row r="20" spans="1:2" ht="18" customHeight="1" x14ac:dyDescent="0.35">
      <c r="A20" s="15"/>
      <c r="B20" s="15" t="s">
        <v>289</v>
      </c>
    </row>
    <row r="21" spans="1:2" ht="18" customHeight="1" x14ac:dyDescent="0.35">
      <c r="A21" s="15"/>
      <c r="B21" s="15" t="s">
        <v>290</v>
      </c>
    </row>
    <row r="23" spans="1:2" ht="18" customHeight="1" x14ac:dyDescent="0.35">
      <c r="A23" s="15" t="s">
        <v>291</v>
      </c>
      <c r="B23" s="15" t="s">
        <v>292</v>
      </c>
    </row>
    <row r="24" spans="1:2" ht="18" customHeight="1" x14ac:dyDescent="0.35">
      <c r="B24" s="15" t="s">
        <v>293</v>
      </c>
    </row>
    <row r="25" spans="1:2" ht="18" customHeight="1" x14ac:dyDescent="0.35">
      <c r="B25" s="15" t="s">
        <v>294</v>
      </c>
    </row>
    <row r="27" spans="1:2" ht="18" customHeight="1" x14ac:dyDescent="0.35">
      <c r="A27" s="41" t="s">
        <v>295</v>
      </c>
      <c r="B27" s="41" t="s">
        <v>296</v>
      </c>
    </row>
    <row r="28" spans="1:2" ht="18" customHeight="1" x14ac:dyDescent="0.35">
      <c r="B28" s="41" t="s">
        <v>9</v>
      </c>
    </row>
    <row r="29" spans="1:2" ht="18" customHeight="1" x14ac:dyDescent="0.35">
      <c r="B29" s="41" t="s">
        <v>297</v>
      </c>
    </row>
    <row r="30" spans="1:2" ht="18" customHeight="1" x14ac:dyDescent="0.35">
      <c r="B30" s="41" t="s">
        <v>298</v>
      </c>
    </row>
    <row r="32" spans="1:2" ht="18" customHeight="1" x14ac:dyDescent="0.35">
      <c r="A32" s="49" t="s">
        <v>299</v>
      </c>
      <c r="B32" s="49" t="s">
        <v>10</v>
      </c>
    </row>
    <row r="33" spans="1:2" ht="18" customHeight="1" x14ac:dyDescent="0.35">
      <c r="B33" s="49" t="s">
        <v>5</v>
      </c>
    </row>
    <row r="35" spans="1:2" ht="18" customHeight="1" x14ac:dyDescent="0.35">
      <c r="A35" s="94" t="s">
        <v>11</v>
      </c>
      <c r="B35" s="94" t="s">
        <v>12</v>
      </c>
    </row>
    <row r="36" spans="1:2" ht="18" customHeight="1" x14ac:dyDescent="0.35">
      <c r="B36" s="107" t="s">
        <v>13</v>
      </c>
    </row>
    <row r="38" spans="1:2" ht="18" customHeight="1" x14ac:dyDescent="0.35">
      <c r="A38" s="108" t="s">
        <v>18</v>
      </c>
      <c r="B38" s="108" t="s">
        <v>21</v>
      </c>
    </row>
    <row r="39" spans="1:2" ht="18" customHeight="1" x14ac:dyDescent="0.35">
      <c r="B39" s="108" t="s">
        <v>22</v>
      </c>
    </row>
    <row r="41" spans="1:2" ht="18" customHeight="1" x14ac:dyDescent="0.35">
      <c r="A41" s="136" t="s">
        <v>300</v>
      </c>
      <c r="B41" s="200" t="s">
        <v>301</v>
      </c>
    </row>
    <row r="42" spans="1:2" ht="18" customHeight="1" x14ac:dyDescent="0.35">
      <c r="B42" s="200" t="s">
        <v>302</v>
      </c>
    </row>
    <row r="43" spans="1:2" ht="18" customHeight="1" x14ac:dyDescent="0.35">
      <c r="B43" s="200" t="s">
        <v>303</v>
      </c>
    </row>
    <row r="44" spans="1:2" ht="18" customHeight="1" x14ac:dyDescent="0.35">
      <c r="B44" s="200" t="s">
        <v>304</v>
      </c>
    </row>
    <row r="45" spans="1:2" ht="18" customHeight="1" x14ac:dyDescent="0.35">
      <c r="B45" s="200" t="s">
        <v>305</v>
      </c>
    </row>
    <row r="46" spans="1:2" ht="18" customHeight="1" x14ac:dyDescent="0.35">
      <c r="B46" s="8" t="s">
        <v>306</v>
      </c>
    </row>
    <row r="47" spans="1:2" ht="18" customHeight="1" x14ac:dyDescent="0.35">
      <c r="B47" s="8" t="s">
        <v>307</v>
      </c>
    </row>
    <row r="48" spans="1:2" ht="18" customHeight="1" x14ac:dyDescent="0.35">
      <c r="B48" s="200" t="s">
        <v>308</v>
      </c>
    </row>
    <row r="49" spans="1:2" ht="18" customHeight="1" x14ac:dyDescent="0.35">
      <c r="B49" s="200" t="s">
        <v>309</v>
      </c>
    </row>
    <row r="50" spans="1:2" ht="18" customHeight="1" x14ac:dyDescent="0.35">
      <c r="B50" s="200" t="s">
        <v>310</v>
      </c>
    </row>
    <row r="51" spans="1:2" ht="18" customHeight="1" x14ac:dyDescent="0.35">
      <c r="B51" s="200" t="s">
        <v>311</v>
      </c>
    </row>
    <row r="52" spans="1:2" ht="18" customHeight="1" x14ac:dyDescent="0.35">
      <c r="B52" s="200" t="s">
        <v>312</v>
      </c>
    </row>
    <row r="53" spans="1:2" ht="18" customHeight="1" x14ac:dyDescent="0.35">
      <c r="B53" s="200" t="s">
        <v>313</v>
      </c>
    </row>
    <row r="54" spans="1:2" ht="18" customHeight="1" x14ac:dyDescent="0.35">
      <c r="B54" s="200" t="s">
        <v>314</v>
      </c>
    </row>
    <row r="55" spans="1:2" ht="18" customHeight="1" x14ac:dyDescent="0.35">
      <c r="B55" s="200" t="s">
        <v>315</v>
      </c>
    </row>
    <row r="56" spans="1:2" ht="18" customHeight="1" x14ac:dyDescent="0.35">
      <c r="B56" s="14" t="s">
        <v>316</v>
      </c>
    </row>
    <row r="58" spans="1:2" ht="18" customHeight="1" x14ac:dyDescent="0.35">
      <c r="A58" s="156" t="s">
        <v>24</v>
      </c>
      <c r="B58" s="156" t="s">
        <v>317</v>
      </c>
    </row>
    <row r="59" spans="1:2" ht="18" customHeight="1" x14ac:dyDescent="0.35">
      <c r="B59" s="200" t="s">
        <v>318</v>
      </c>
    </row>
    <row r="60" spans="1:2" ht="18" customHeight="1" x14ac:dyDescent="0.35">
      <c r="B60" s="156" t="s">
        <v>319</v>
      </c>
    </row>
    <row r="61" spans="1:2" ht="18" customHeight="1" x14ac:dyDescent="0.35">
      <c r="B61" s="156" t="s">
        <v>320</v>
      </c>
    </row>
    <row r="62" spans="1:2" ht="18" customHeight="1" x14ac:dyDescent="0.35">
      <c r="B62" s="156" t="s">
        <v>321</v>
      </c>
    </row>
    <row r="63" spans="1:2" ht="18" customHeight="1" x14ac:dyDescent="0.35">
      <c r="B63" s="200" t="s">
        <v>1060</v>
      </c>
    </row>
    <row r="64" spans="1:2" ht="18" customHeight="1" x14ac:dyDescent="0.35">
      <c r="B64" s="200" t="s">
        <v>1061</v>
      </c>
    </row>
    <row r="65" spans="2:2" ht="18" customHeight="1" x14ac:dyDescent="0.35">
      <c r="B65" s="200" t="s">
        <v>1062</v>
      </c>
    </row>
    <row r="66" spans="2:2" ht="18" customHeight="1" x14ac:dyDescent="0.35">
      <c r="B66" s="200" t="s">
        <v>1063</v>
      </c>
    </row>
    <row r="67" spans="2:2" ht="18" customHeight="1" x14ac:dyDescent="0.35">
      <c r="B67" s="200" t="s">
        <v>1064</v>
      </c>
    </row>
    <row r="68" spans="2:2" ht="18" customHeight="1" x14ac:dyDescent="0.35">
      <c r="B68" s="200" t="s">
        <v>1065</v>
      </c>
    </row>
    <row r="69" spans="2:2" ht="18" customHeight="1" x14ac:dyDescent="0.35">
      <c r="B69" s="200" t="s">
        <v>1066</v>
      </c>
    </row>
    <row r="70" spans="2:2" ht="18" customHeight="1" x14ac:dyDescent="0.35">
      <c r="B70" s="200" t="s">
        <v>1067</v>
      </c>
    </row>
    <row r="71" spans="2:2" ht="18" customHeight="1" x14ac:dyDescent="0.35">
      <c r="B71" s="200" t="s">
        <v>1068</v>
      </c>
    </row>
    <row r="72" spans="2:2" ht="18" customHeight="1" x14ac:dyDescent="0.35">
      <c r="B72" s="200" t="s">
        <v>1069</v>
      </c>
    </row>
    <row r="73" spans="2:2" ht="18" customHeight="1" x14ac:dyDescent="0.35">
      <c r="B73" s="200" t="s">
        <v>1070</v>
      </c>
    </row>
    <row r="74" spans="2:2" ht="18" customHeight="1" x14ac:dyDescent="0.35">
      <c r="B74" s="200" t="s">
        <v>1071</v>
      </c>
    </row>
    <row r="75" spans="2:2" ht="18" customHeight="1" x14ac:dyDescent="0.35">
      <c r="B75" s="200" t="s">
        <v>1072</v>
      </c>
    </row>
    <row r="76" spans="2:2" ht="18" customHeight="1" x14ac:dyDescent="0.35">
      <c r="B76" s="200" t="s">
        <v>1073</v>
      </c>
    </row>
    <row r="77" spans="2:2" ht="18" customHeight="1" x14ac:dyDescent="0.35">
      <c r="B77" s="200" t="s">
        <v>1074</v>
      </c>
    </row>
    <row r="78" spans="2:2" ht="18" customHeight="1" x14ac:dyDescent="0.35">
      <c r="B78" s="200" t="s">
        <v>1075</v>
      </c>
    </row>
    <row r="79" spans="2:2" ht="18" customHeight="1" x14ac:dyDescent="0.35">
      <c r="B79" s="200" t="s">
        <v>1076</v>
      </c>
    </row>
    <row r="80" spans="2:2" ht="18" customHeight="1" x14ac:dyDescent="0.35">
      <c r="B80" s="200" t="s">
        <v>1077</v>
      </c>
    </row>
    <row r="81" spans="1:2" ht="18" customHeight="1" x14ac:dyDescent="0.35">
      <c r="B81" s="274" t="s">
        <v>1078</v>
      </c>
    </row>
    <row r="82" spans="1:2" ht="18" customHeight="1" x14ac:dyDescent="0.35">
      <c r="B82" s="200" t="s">
        <v>1079</v>
      </c>
    </row>
    <row r="83" spans="1:2" ht="18" customHeight="1" x14ac:dyDescent="0.35">
      <c r="B83" s="200" t="s">
        <v>1080</v>
      </c>
    </row>
    <row r="84" spans="1:2" ht="18" customHeight="1" x14ac:dyDescent="0.35">
      <c r="B84" s="200" t="s">
        <v>1081</v>
      </c>
    </row>
    <row r="85" spans="1:2" ht="18" customHeight="1" x14ac:dyDescent="0.35">
      <c r="B85" s="200" t="s">
        <v>1082</v>
      </c>
    </row>
    <row r="86" spans="1:2" ht="18" customHeight="1" x14ac:dyDescent="0.35">
      <c r="B86" s="200" t="s">
        <v>1083</v>
      </c>
    </row>
    <row r="87" spans="1:2" ht="18" customHeight="1" x14ac:dyDescent="0.35">
      <c r="B87" s="200" t="s">
        <v>1084</v>
      </c>
    </row>
    <row r="88" spans="1:2" ht="18" customHeight="1" x14ac:dyDescent="0.35">
      <c r="B88" s="200" t="s">
        <v>1085</v>
      </c>
    </row>
    <row r="89" spans="1:2" ht="18" customHeight="1" x14ac:dyDescent="0.35">
      <c r="B89" s="200" t="s">
        <v>1086</v>
      </c>
    </row>
    <row r="90" spans="1:2" ht="18" customHeight="1" x14ac:dyDescent="0.35">
      <c r="B90" s="200" t="s">
        <v>1087</v>
      </c>
    </row>
    <row r="91" spans="1:2" ht="18" customHeight="1" x14ac:dyDescent="0.35">
      <c r="B91" s="200" t="s">
        <v>1088</v>
      </c>
    </row>
    <row r="93" spans="1:2" ht="18" customHeight="1" x14ac:dyDescent="0.35">
      <c r="A93" s="157" t="s">
        <v>28</v>
      </c>
      <c r="B93" s="200" t="s">
        <v>244</v>
      </c>
    </row>
    <row r="94" spans="1:2" ht="18" customHeight="1" x14ac:dyDescent="0.35">
      <c r="A94" s="157"/>
      <c r="B94" s="200" t="s">
        <v>245</v>
      </c>
    </row>
    <row r="95" spans="1:2" ht="18" customHeight="1" x14ac:dyDescent="0.35">
      <c r="B95" s="157" t="s">
        <v>29</v>
      </c>
    </row>
    <row r="96" spans="1:2" ht="18" customHeight="1" x14ac:dyDescent="0.35">
      <c r="B96" s="157" t="s">
        <v>30</v>
      </c>
    </row>
    <row r="97" spans="1:2" ht="18" customHeight="1" x14ac:dyDescent="0.35">
      <c r="B97" s="200" t="s">
        <v>246</v>
      </c>
    </row>
    <row r="98" spans="1:2" ht="18" customHeight="1" x14ac:dyDescent="0.35">
      <c r="B98" s="200" t="s">
        <v>248</v>
      </c>
    </row>
    <row r="99" spans="1:2" ht="18" customHeight="1" x14ac:dyDescent="0.35">
      <c r="B99" s="200" t="s">
        <v>243</v>
      </c>
    </row>
    <row r="100" spans="1:2" ht="18" customHeight="1" x14ac:dyDescent="0.35">
      <c r="B100" s="200" t="s">
        <v>247</v>
      </c>
    </row>
    <row r="101" spans="1:2" ht="18" customHeight="1" x14ac:dyDescent="0.35">
      <c r="B101" s="157" t="s">
        <v>31</v>
      </c>
    </row>
    <row r="103" spans="1:2" ht="18" customHeight="1" x14ac:dyDescent="0.35">
      <c r="A103" s="200" t="s">
        <v>241</v>
      </c>
      <c r="B103" t="s">
        <v>325</v>
      </c>
    </row>
    <row r="104" spans="1:2" ht="18" customHeight="1" x14ac:dyDescent="0.35">
      <c r="A104" s="200"/>
      <c r="B104" t="s">
        <v>205</v>
      </c>
    </row>
    <row r="105" spans="1:2" ht="18" customHeight="1" x14ac:dyDescent="0.35">
      <c r="A105" s="200"/>
      <c r="B105" t="s">
        <v>329</v>
      </c>
    </row>
    <row r="106" spans="1:2" ht="18" customHeight="1" x14ac:dyDescent="0.35">
      <c r="A106" s="200"/>
      <c r="B106" t="s">
        <v>328</v>
      </c>
    </row>
    <row r="107" spans="1:2" ht="18" customHeight="1" x14ac:dyDescent="0.35">
      <c r="A107" s="200"/>
      <c r="B107" t="s">
        <v>330</v>
      </c>
    </row>
    <row r="108" spans="1:2" ht="18" customHeight="1" x14ac:dyDescent="0.35">
      <c r="A108" s="200"/>
      <c r="B108" t="s">
        <v>206</v>
      </c>
    </row>
    <row r="109" spans="1:2" ht="18" customHeight="1" x14ac:dyDescent="0.35">
      <c r="A109" s="200"/>
      <c r="B109" t="s">
        <v>331</v>
      </c>
    </row>
    <row r="110" spans="1:2" ht="18" customHeight="1" x14ac:dyDescent="0.35">
      <c r="A110" s="200"/>
      <c r="B110" t="s">
        <v>332</v>
      </c>
    </row>
    <row r="111" spans="1:2" ht="18" customHeight="1" x14ac:dyDescent="0.35">
      <c r="A111" s="200"/>
      <c r="B111" t="s">
        <v>333</v>
      </c>
    </row>
    <row r="112" spans="1:2" ht="18" customHeight="1" x14ac:dyDescent="0.35">
      <c r="A112" s="200"/>
      <c r="B112" t="s">
        <v>334</v>
      </c>
    </row>
    <row r="113" spans="1:2" ht="18" customHeight="1" x14ac:dyDescent="0.35">
      <c r="A113" s="200"/>
      <c r="B113" t="s">
        <v>327</v>
      </c>
    </row>
    <row r="114" spans="1:2" ht="18" customHeight="1" x14ac:dyDescent="0.35">
      <c r="A114" s="200"/>
      <c r="B114" t="s">
        <v>360</v>
      </c>
    </row>
    <row r="115" spans="1:2" ht="18" customHeight="1" x14ac:dyDescent="0.35">
      <c r="A115" s="200"/>
      <c r="B115" t="s">
        <v>342</v>
      </c>
    </row>
    <row r="116" spans="1:2" ht="18" customHeight="1" x14ac:dyDescent="0.35">
      <c r="A116" s="200"/>
      <c r="B116" t="s">
        <v>335</v>
      </c>
    </row>
    <row r="117" spans="1:2" ht="18" customHeight="1" x14ac:dyDescent="0.35">
      <c r="A117" s="200"/>
      <c r="B117" t="s">
        <v>356</v>
      </c>
    </row>
    <row r="118" spans="1:2" ht="18" customHeight="1" x14ac:dyDescent="0.35">
      <c r="A118" s="200"/>
      <c r="B118" t="s">
        <v>336</v>
      </c>
    </row>
    <row r="119" spans="1:2" ht="18" customHeight="1" x14ac:dyDescent="0.35">
      <c r="A119" s="200"/>
      <c r="B119" t="s">
        <v>337</v>
      </c>
    </row>
    <row r="120" spans="1:2" ht="18" customHeight="1" x14ac:dyDescent="0.35">
      <c r="A120" s="200"/>
      <c r="B120" t="s">
        <v>338</v>
      </c>
    </row>
    <row r="121" spans="1:2" ht="18" customHeight="1" x14ac:dyDescent="0.35">
      <c r="A121" s="200"/>
      <c r="B121" t="s">
        <v>358</v>
      </c>
    </row>
    <row r="122" spans="1:2" ht="18" customHeight="1" x14ac:dyDescent="0.35">
      <c r="A122" s="200"/>
      <c r="B122" t="s">
        <v>339</v>
      </c>
    </row>
    <row r="123" spans="1:2" ht="18" customHeight="1" x14ac:dyDescent="0.35">
      <c r="A123" s="200"/>
      <c r="B123" t="s">
        <v>340</v>
      </c>
    </row>
    <row r="124" spans="1:2" ht="18" customHeight="1" x14ac:dyDescent="0.35">
      <c r="A124" s="200"/>
      <c r="B124" t="s">
        <v>341</v>
      </c>
    </row>
    <row r="125" spans="1:2" ht="18" customHeight="1" x14ac:dyDescent="0.35">
      <c r="A125" s="200"/>
      <c r="B125" t="s">
        <v>242</v>
      </c>
    </row>
    <row r="126" spans="1:2" ht="18" customHeight="1" x14ac:dyDescent="0.35">
      <c r="A126" s="200"/>
      <c r="B126" t="s">
        <v>343</v>
      </c>
    </row>
    <row r="127" spans="1:2" ht="18" customHeight="1" x14ac:dyDescent="0.35">
      <c r="A127" s="200"/>
      <c r="B127" t="s">
        <v>407</v>
      </c>
    </row>
    <row r="128" spans="1:2" ht="18" customHeight="1" x14ac:dyDescent="0.35">
      <c r="A128" s="200"/>
      <c r="B128" t="s">
        <v>344</v>
      </c>
    </row>
    <row r="129" spans="1:2" ht="18" customHeight="1" x14ac:dyDescent="0.35">
      <c r="A129" s="200"/>
      <c r="B129" s="275" t="s">
        <v>443</v>
      </c>
    </row>
    <row r="130" spans="1:2" ht="18" customHeight="1" x14ac:dyDescent="0.35">
      <c r="A130" s="200"/>
      <c r="B130" t="s">
        <v>345</v>
      </c>
    </row>
    <row r="131" spans="1:2" ht="18" customHeight="1" x14ac:dyDescent="0.35">
      <c r="A131" s="200"/>
      <c r="B131" t="s">
        <v>207</v>
      </c>
    </row>
    <row r="132" spans="1:2" ht="18" customHeight="1" x14ac:dyDescent="0.35">
      <c r="A132" s="200"/>
      <c r="B132" t="s">
        <v>347</v>
      </c>
    </row>
    <row r="133" spans="1:2" ht="18" customHeight="1" x14ac:dyDescent="0.35">
      <c r="A133" s="200"/>
      <c r="B133" t="s">
        <v>346</v>
      </c>
    </row>
    <row r="134" spans="1:2" ht="18" customHeight="1" x14ac:dyDescent="0.35">
      <c r="A134" s="200"/>
      <c r="B134" t="s">
        <v>348</v>
      </c>
    </row>
    <row r="135" spans="1:2" ht="18" customHeight="1" x14ac:dyDescent="0.35">
      <c r="A135" s="200"/>
      <c r="B135" t="s">
        <v>208</v>
      </c>
    </row>
    <row r="136" spans="1:2" ht="18" customHeight="1" x14ac:dyDescent="0.35">
      <c r="A136" s="200"/>
      <c r="B136" t="s">
        <v>349</v>
      </c>
    </row>
    <row r="137" spans="1:2" ht="18" customHeight="1" x14ac:dyDescent="0.35">
      <c r="A137" s="200"/>
      <c r="B137" t="s">
        <v>359</v>
      </c>
    </row>
    <row r="138" spans="1:2" ht="18" customHeight="1" x14ac:dyDescent="0.35">
      <c r="A138" s="200"/>
      <c r="B138" t="s">
        <v>350</v>
      </c>
    </row>
    <row r="139" spans="1:2" ht="18" customHeight="1" x14ac:dyDescent="0.35">
      <c r="A139" s="200"/>
      <c r="B139" t="s">
        <v>351</v>
      </c>
    </row>
    <row r="140" spans="1:2" ht="18" customHeight="1" x14ac:dyDescent="0.35">
      <c r="A140" s="200"/>
      <c r="B140" t="s">
        <v>353</v>
      </c>
    </row>
    <row r="141" spans="1:2" ht="18" customHeight="1" x14ac:dyDescent="0.35">
      <c r="A141" s="200"/>
      <c r="B141" t="s">
        <v>354</v>
      </c>
    </row>
    <row r="142" spans="1:2" ht="18" customHeight="1" x14ac:dyDescent="0.35">
      <c r="A142" s="200"/>
      <c r="B142" t="s">
        <v>355</v>
      </c>
    </row>
    <row r="143" spans="1:2" ht="18" customHeight="1" x14ac:dyDescent="0.35">
      <c r="A143" s="200"/>
      <c r="B143" t="s">
        <v>352</v>
      </c>
    </row>
    <row r="144" spans="1:2" ht="18" customHeight="1" x14ac:dyDescent="0.35">
      <c r="A144" s="200"/>
      <c r="B144" t="s">
        <v>357</v>
      </c>
    </row>
    <row r="145" spans="1:2" ht="18" customHeight="1" x14ac:dyDescent="0.35">
      <c r="A145" s="200"/>
      <c r="B145" t="s">
        <v>361</v>
      </c>
    </row>
    <row r="146" spans="1:2" ht="18" customHeight="1" x14ac:dyDescent="0.35">
      <c r="A146" s="200"/>
      <c r="B146" t="s">
        <v>206</v>
      </c>
    </row>
    <row r="147" spans="1:2" ht="18" customHeight="1" x14ac:dyDescent="0.35">
      <c r="A147" s="200"/>
      <c r="B147" t="s">
        <v>209</v>
      </c>
    </row>
    <row r="148" spans="1:2" ht="18" customHeight="1" x14ac:dyDescent="0.35">
      <c r="A148" s="200"/>
      <c r="B148" t="s">
        <v>428</v>
      </c>
    </row>
    <row r="149" spans="1:2" ht="18" customHeight="1" x14ac:dyDescent="0.35">
      <c r="A149" s="200"/>
      <c r="B149" t="s">
        <v>363</v>
      </c>
    </row>
    <row r="150" spans="1:2" ht="18" customHeight="1" x14ac:dyDescent="0.35">
      <c r="A150" s="200"/>
      <c r="B150" t="s">
        <v>210</v>
      </c>
    </row>
    <row r="151" spans="1:2" ht="18" customHeight="1" x14ac:dyDescent="0.35">
      <c r="A151" s="200"/>
      <c r="B151" t="s">
        <v>423</v>
      </c>
    </row>
    <row r="152" spans="1:2" ht="18" customHeight="1" x14ac:dyDescent="0.35">
      <c r="A152" s="200"/>
      <c r="B152" t="s">
        <v>365</v>
      </c>
    </row>
    <row r="153" spans="1:2" ht="18" customHeight="1" x14ac:dyDescent="0.35">
      <c r="A153" s="200"/>
      <c r="B153" t="s">
        <v>366</v>
      </c>
    </row>
    <row r="154" spans="1:2" ht="18" customHeight="1" x14ac:dyDescent="0.35">
      <c r="A154" s="200"/>
      <c r="B154" t="s">
        <v>369</v>
      </c>
    </row>
    <row r="155" spans="1:2" ht="18" customHeight="1" x14ac:dyDescent="0.35">
      <c r="A155" s="200"/>
      <c r="B155" t="s">
        <v>367</v>
      </c>
    </row>
    <row r="156" spans="1:2" ht="18" customHeight="1" x14ac:dyDescent="0.35">
      <c r="A156" s="200"/>
      <c r="B156" t="s">
        <v>370</v>
      </c>
    </row>
    <row r="157" spans="1:2" ht="18" customHeight="1" x14ac:dyDescent="0.35">
      <c r="A157" s="200"/>
      <c r="B157" t="s">
        <v>211</v>
      </c>
    </row>
    <row r="158" spans="1:2" ht="18" customHeight="1" x14ac:dyDescent="0.35">
      <c r="A158" s="200"/>
      <c r="B158" t="s">
        <v>212</v>
      </c>
    </row>
    <row r="159" spans="1:2" ht="18" customHeight="1" x14ac:dyDescent="0.35">
      <c r="A159" s="200"/>
      <c r="B159" t="s">
        <v>372</v>
      </c>
    </row>
    <row r="160" spans="1:2" ht="18" customHeight="1" x14ac:dyDescent="0.35">
      <c r="A160" s="200"/>
      <c r="B160" t="s">
        <v>373</v>
      </c>
    </row>
    <row r="161" spans="1:2" ht="18" customHeight="1" x14ac:dyDescent="0.35">
      <c r="A161" s="200"/>
      <c r="B161" t="s">
        <v>371</v>
      </c>
    </row>
    <row r="162" spans="1:2" ht="18" customHeight="1" x14ac:dyDescent="0.35">
      <c r="A162" s="200"/>
      <c r="B162" t="s">
        <v>374</v>
      </c>
    </row>
    <row r="163" spans="1:2" ht="18" customHeight="1" x14ac:dyDescent="0.35">
      <c r="A163" s="200"/>
      <c r="B163" t="s">
        <v>213</v>
      </c>
    </row>
    <row r="164" spans="1:2" ht="18" customHeight="1" x14ac:dyDescent="0.35">
      <c r="A164" s="200"/>
      <c r="B164" t="s">
        <v>326</v>
      </c>
    </row>
    <row r="165" spans="1:2" ht="18" customHeight="1" x14ac:dyDescent="0.35">
      <c r="A165" s="200"/>
      <c r="B165" t="s">
        <v>214</v>
      </c>
    </row>
    <row r="166" spans="1:2" ht="18" customHeight="1" x14ac:dyDescent="0.35">
      <c r="A166" s="200"/>
      <c r="B166" t="s">
        <v>215</v>
      </c>
    </row>
    <row r="167" spans="1:2" ht="18" customHeight="1" x14ac:dyDescent="0.35">
      <c r="A167" s="200"/>
      <c r="B167" t="s">
        <v>395</v>
      </c>
    </row>
    <row r="168" spans="1:2" ht="18" customHeight="1" x14ac:dyDescent="0.35">
      <c r="A168" s="200"/>
      <c r="B168" t="s">
        <v>396</v>
      </c>
    </row>
    <row r="169" spans="1:2" ht="18" customHeight="1" x14ac:dyDescent="0.35">
      <c r="A169" s="200"/>
      <c r="B169" t="s">
        <v>397</v>
      </c>
    </row>
    <row r="170" spans="1:2" ht="18" customHeight="1" x14ac:dyDescent="0.35">
      <c r="A170" s="200"/>
      <c r="B170" t="s">
        <v>375</v>
      </c>
    </row>
    <row r="171" spans="1:2" ht="18" customHeight="1" x14ac:dyDescent="0.35">
      <c r="A171" s="200"/>
      <c r="B171" t="s">
        <v>376</v>
      </c>
    </row>
    <row r="172" spans="1:2" ht="18" customHeight="1" x14ac:dyDescent="0.35">
      <c r="A172" s="200"/>
      <c r="B172" t="s">
        <v>401</v>
      </c>
    </row>
    <row r="173" spans="1:2" ht="18" customHeight="1" x14ac:dyDescent="0.35">
      <c r="A173" s="200"/>
      <c r="B173" t="s">
        <v>402</v>
      </c>
    </row>
    <row r="174" spans="1:2" ht="18" customHeight="1" x14ac:dyDescent="0.35">
      <c r="A174" s="200"/>
      <c r="B174" t="s">
        <v>416</v>
      </c>
    </row>
    <row r="175" spans="1:2" ht="18" customHeight="1" x14ac:dyDescent="0.35">
      <c r="A175" s="200"/>
      <c r="B175" t="s">
        <v>430</v>
      </c>
    </row>
    <row r="176" spans="1:2" ht="18" customHeight="1" x14ac:dyDescent="0.35">
      <c r="A176" s="200"/>
      <c r="B176" t="s">
        <v>216</v>
      </c>
    </row>
    <row r="177" spans="1:2" ht="18" customHeight="1" x14ac:dyDescent="0.35">
      <c r="A177" s="200"/>
      <c r="B177" t="s">
        <v>380</v>
      </c>
    </row>
    <row r="178" spans="1:2" ht="18" customHeight="1" x14ac:dyDescent="0.35">
      <c r="A178" s="200"/>
      <c r="B178" t="s">
        <v>403</v>
      </c>
    </row>
    <row r="179" spans="1:2" ht="18" customHeight="1" x14ac:dyDescent="0.35">
      <c r="A179" s="200"/>
      <c r="B179" t="s">
        <v>362</v>
      </c>
    </row>
    <row r="180" spans="1:2" ht="18" customHeight="1" x14ac:dyDescent="0.35">
      <c r="A180" s="200"/>
      <c r="B180" t="s">
        <v>441</v>
      </c>
    </row>
    <row r="181" spans="1:2" ht="18" customHeight="1" x14ac:dyDescent="0.35">
      <c r="A181" s="200"/>
      <c r="B181" t="s">
        <v>378</v>
      </c>
    </row>
    <row r="182" spans="1:2" ht="18" customHeight="1" x14ac:dyDescent="0.35">
      <c r="A182" s="200"/>
      <c r="B182" t="s">
        <v>442</v>
      </c>
    </row>
    <row r="183" spans="1:2" ht="18" customHeight="1" x14ac:dyDescent="0.35">
      <c r="A183" s="200"/>
      <c r="B183" t="s">
        <v>368</v>
      </c>
    </row>
    <row r="184" spans="1:2" ht="18" customHeight="1" x14ac:dyDescent="0.35">
      <c r="A184" s="200"/>
      <c r="B184" t="s">
        <v>382</v>
      </c>
    </row>
    <row r="185" spans="1:2" ht="18" customHeight="1" x14ac:dyDescent="0.35">
      <c r="A185" s="200"/>
      <c r="B185" t="s">
        <v>383</v>
      </c>
    </row>
    <row r="186" spans="1:2" ht="18" customHeight="1" x14ac:dyDescent="0.35">
      <c r="A186" s="200"/>
      <c r="B186" t="s">
        <v>384</v>
      </c>
    </row>
    <row r="187" spans="1:2" ht="18" customHeight="1" x14ac:dyDescent="0.35">
      <c r="A187" s="200"/>
      <c r="B187" t="s">
        <v>217</v>
      </c>
    </row>
    <row r="188" spans="1:2" ht="18" customHeight="1" x14ac:dyDescent="0.35">
      <c r="A188" s="200"/>
      <c r="B188" t="s">
        <v>218</v>
      </c>
    </row>
    <row r="189" spans="1:2" ht="18" customHeight="1" x14ac:dyDescent="0.35">
      <c r="A189" s="200"/>
      <c r="B189" t="s">
        <v>385</v>
      </c>
    </row>
    <row r="190" spans="1:2" ht="18" customHeight="1" x14ac:dyDescent="0.35">
      <c r="A190" s="200"/>
      <c r="B190" t="s">
        <v>364</v>
      </c>
    </row>
    <row r="191" spans="1:2" ht="18" customHeight="1" x14ac:dyDescent="0.35">
      <c r="A191" s="200"/>
      <c r="B191" t="s">
        <v>386</v>
      </c>
    </row>
    <row r="192" spans="1:2" ht="18" customHeight="1" x14ac:dyDescent="0.35">
      <c r="A192" s="200"/>
      <c r="B192" t="s">
        <v>387</v>
      </c>
    </row>
    <row r="193" spans="1:2" ht="18" customHeight="1" x14ac:dyDescent="0.35">
      <c r="A193" s="200"/>
      <c r="B193" t="s">
        <v>219</v>
      </c>
    </row>
    <row r="194" spans="1:2" ht="18" customHeight="1" x14ac:dyDescent="0.35">
      <c r="A194" s="200"/>
      <c r="B194" t="s">
        <v>220</v>
      </c>
    </row>
    <row r="195" spans="1:2" ht="18" customHeight="1" x14ac:dyDescent="0.35">
      <c r="A195" s="200"/>
      <c r="B195" t="s">
        <v>381</v>
      </c>
    </row>
    <row r="196" spans="1:2" ht="18" customHeight="1" x14ac:dyDescent="0.35">
      <c r="A196" s="200"/>
      <c r="B196" t="s">
        <v>388</v>
      </c>
    </row>
    <row r="197" spans="1:2" ht="18" customHeight="1" x14ac:dyDescent="0.35">
      <c r="A197" s="200"/>
      <c r="B197" t="s">
        <v>389</v>
      </c>
    </row>
    <row r="198" spans="1:2" ht="18" customHeight="1" x14ac:dyDescent="0.35">
      <c r="A198" s="200"/>
      <c r="B198" t="s">
        <v>221</v>
      </c>
    </row>
    <row r="199" spans="1:2" ht="18" customHeight="1" x14ac:dyDescent="0.35">
      <c r="A199" s="200"/>
      <c r="B199" t="s">
        <v>222</v>
      </c>
    </row>
    <row r="200" spans="1:2" ht="18" customHeight="1" x14ac:dyDescent="0.35">
      <c r="A200" s="200"/>
      <c r="B200" t="s">
        <v>390</v>
      </c>
    </row>
    <row r="201" spans="1:2" ht="18" customHeight="1" x14ac:dyDescent="0.35">
      <c r="A201" s="200"/>
      <c r="B201" t="s">
        <v>391</v>
      </c>
    </row>
    <row r="202" spans="1:2" ht="18" customHeight="1" x14ac:dyDescent="0.35">
      <c r="A202" s="200"/>
      <c r="B202" t="s">
        <v>392</v>
      </c>
    </row>
    <row r="203" spans="1:2" ht="18" customHeight="1" x14ac:dyDescent="0.35">
      <c r="A203" s="200"/>
      <c r="B203" t="s">
        <v>394</v>
      </c>
    </row>
    <row r="204" spans="1:2" ht="18" customHeight="1" x14ac:dyDescent="0.35">
      <c r="A204" s="200"/>
      <c r="B204" t="s">
        <v>398</v>
      </c>
    </row>
    <row r="205" spans="1:2" ht="18" customHeight="1" x14ac:dyDescent="0.35">
      <c r="A205" s="200"/>
      <c r="B205" t="s">
        <v>400</v>
      </c>
    </row>
    <row r="206" spans="1:2" ht="18" customHeight="1" x14ac:dyDescent="0.35">
      <c r="A206" s="200"/>
      <c r="B206" t="s">
        <v>404</v>
      </c>
    </row>
    <row r="207" spans="1:2" ht="18" customHeight="1" x14ac:dyDescent="0.35">
      <c r="A207" s="200"/>
      <c r="B207" t="s">
        <v>223</v>
      </c>
    </row>
    <row r="208" spans="1:2" ht="18" customHeight="1" x14ac:dyDescent="0.35">
      <c r="A208" s="200"/>
      <c r="B208" t="s">
        <v>405</v>
      </c>
    </row>
    <row r="209" spans="1:2" ht="18" customHeight="1" x14ac:dyDescent="0.35">
      <c r="A209" s="200"/>
      <c r="B209" t="s">
        <v>224</v>
      </c>
    </row>
    <row r="210" spans="1:2" ht="18" customHeight="1" x14ac:dyDescent="0.35">
      <c r="A210" s="200"/>
      <c r="B210" t="s">
        <v>406</v>
      </c>
    </row>
    <row r="211" spans="1:2" ht="18" customHeight="1" x14ac:dyDescent="0.35">
      <c r="A211" s="200"/>
      <c r="B211" t="s">
        <v>408</v>
      </c>
    </row>
    <row r="212" spans="1:2" ht="18" customHeight="1" x14ac:dyDescent="0.35">
      <c r="A212" s="200"/>
      <c r="B212" t="s">
        <v>225</v>
      </c>
    </row>
    <row r="213" spans="1:2" ht="18" customHeight="1" x14ac:dyDescent="0.35">
      <c r="A213" s="200"/>
      <c r="B213" t="s">
        <v>226</v>
      </c>
    </row>
    <row r="214" spans="1:2" ht="18" customHeight="1" x14ac:dyDescent="0.35">
      <c r="A214" s="200"/>
      <c r="B214" t="s">
        <v>409</v>
      </c>
    </row>
    <row r="215" spans="1:2" ht="18" customHeight="1" x14ac:dyDescent="0.35">
      <c r="A215" s="200"/>
      <c r="B215" t="s">
        <v>410</v>
      </c>
    </row>
    <row r="216" spans="1:2" ht="18" customHeight="1" x14ac:dyDescent="0.35">
      <c r="A216" s="200"/>
      <c r="B216" t="s">
        <v>411</v>
      </c>
    </row>
    <row r="217" spans="1:2" ht="18" customHeight="1" x14ac:dyDescent="0.35">
      <c r="A217" s="200"/>
      <c r="B217" t="s">
        <v>412</v>
      </c>
    </row>
    <row r="218" spans="1:2" ht="18" customHeight="1" x14ac:dyDescent="0.35">
      <c r="A218" s="200"/>
      <c r="B218" t="s">
        <v>227</v>
      </c>
    </row>
    <row r="219" spans="1:2" ht="18" customHeight="1" x14ac:dyDescent="0.35">
      <c r="A219" s="200"/>
      <c r="B219" t="s">
        <v>413</v>
      </c>
    </row>
    <row r="220" spans="1:2" ht="18" customHeight="1" x14ac:dyDescent="0.35">
      <c r="A220" s="200"/>
      <c r="B220" t="s">
        <v>414</v>
      </c>
    </row>
    <row r="221" spans="1:2" ht="18" customHeight="1" x14ac:dyDescent="0.35">
      <c r="A221" s="200"/>
      <c r="B221" t="s">
        <v>228</v>
      </c>
    </row>
    <row r="222" spans="1:2" ht="18" customHeight="1" x14ac:dyDescent="0.35">
      <c r="A222" s="200"/>
      <c r="B222" t="s">
        <v>229</v>
      </c>
    </row>
    <row r="223" spans="1:2" ht="18" customHeight="1" x14ac:dyDescent="0.35">
      <c r="A223" s="200"/>
      <c r="B223" t="s">
        <v>230</v>
      </c>
    </row>
    <row r="224" spans="1:2" ht="18" customHeight="1" x14ac:dyDescent="0.35">
      <c r="A224" s="200"/>
      <c r="B224" t="s">
        <v>415</v>
      </c>
    </row>
    <row r="225" spans="1:2" ht="18" customHeight="1" x14ac:dyDescent="0.35">
      <c r="A225" s="200"/>
      <c r="B225" t="s">
        <v>231</v>
      </c>
    </row>
    <row r="226" spans="1:2" ht="18" customHeight="1" x14ac:dyDescent="0.35">
      <c r="A226" s="200"/>
      <c r="B226" t="s">
        <v>439</v>
      </c>
    </row>
    <row r="227" spans="1:2" ht="18" customHeight="1" x14ac:dyDescent="0.35">
      <c r="A227" s="200"/>
      <c r="B227" t="s">
        <v>232</v>
      </c>
    </row>
    <row r="228" spans="1:2" ht="18" customHeight="1" x14ac:dyDescent="0.35">
      <c r="A228" s="200"/>
      <c r="B228" t="s">
        <v>233</v>
      </c>
    </row>
    <row r="229" spans="1:2" ht="18" customHeight="1" x14ac:dyDescent="0.35">
      <c r="A229" s="200"/>
      <c r="B229" t="s">
        <v>234</v>
      </c>
    </row>
    <row r="230" spans="1:2" ht="18" customHeight="1" x14ac:dyDescent="0.35">
      <c r="A230" s="200"/>
      <c r="B230" t="s">
        <v>417</v>
      </c>
    </row>
    <row r="231" spans="1:2" ht="18" customHeight="1" x14ac:dyDescent="0.35">
      <c r="A231" s="200"/>
      <c r="B231" t="s">
        <v>418</v>
      </c>
    </row>
    <row r="232" spans="1:2" ht="18" customHeight="1" x14ac:dyDescent="0.35">
      <c r="A232" s="200"/>
      <c r="B232" t="s">
        <v>419</v>
      </c>
    </row>
    <row r="233" spans="1:2" ht="18" customHeight="1" x14ac:dyDescent="0.35">
      <c r="A233" s="200"/>
      <c r="B233" t="s">
        <v>399</v>
      </c>
    </row>
    <row r="234" spans="1:2" ht="18" customHeight="1" x14ac:dyDescent="0.35">
      <c r="A234" s="200"/>
      <c r="B234" t="s">
        <v>420</v>
      </c>
    </row>
    <row r="235" spans="1:2" ht="18" customHeight="1" x14ac:dyDescent="0.35">
      <c r="A235" s="200"/>
      <c r="B235" t="s">
        <v>377</v>
      </c>
    </row>
    <row r="236" spans="1:2" ht="18" customHeight="1" x14ac:dyDescent="0.35">
      <c r="A236" s="200"/>
      <c r="B236" t="s">
        <v>421</v>
      </c>
    </row>
    <row r="237" spans="1:2" ht="18" customHeight="1" x14ac:dyDescent="0.35">
      <c r="A237" s="200"/>
      <c r="B237" t="s">
        <v>379</v>
      </c>
    </row>
    <row r="238" spans="1:2" ht="18" customHeight="1" x14ac:dyDescent="0.35">
      <c r="A238" s="200"/>
      <c r="B238" t="s">
        <v>424</v>
      </c>
    </row>
    <row r="239" spans="1:2" ht="18" customHeight="1" x14ac:dyDescent="0.35">
      <c r="A239" s="200"/>
      <c r="B239" t="s">
        <v>235</v>
      </c>
    </row>
    <row r="240" spans="1:2" ht="18" customHeight="1" x14ac:dyDescent="0.35">
      <c r="A240" s="200"/>
      <c r="B240" t="s">
        <v>426</v>
      </c>
    </row>
    <row r="241" spans="1:2" ht="18" customHeight="1" x14ac:dyDescent="0.35">
      <c r="A241" s="200"/>
      <c r="B241" t="s">
        <v>427</v>
      </c>
    </row>
    <row r="242" spans="1:2" ht="18" customHeight="1" x14ac:dyDescent="0.35">
      <c r="A242" s="200"/>
      <c r="B242" t="s">
        <v>429</v>
      </c>
    </row>
    <row r="243" spans="1:2" ht="18" customHeight="1" x14ac:dyDescent="0.35">
      <c r="A243" s="200"/>
      <c r="B243" t="s">
        <v>236</v>
      </c>
    </row>
    <row r="244" spans="1:2" ht="18" customHeight="1" x14ac:dyDescent="0.35">
      <c r="A244" s="200"/>
      <c r="B244" t="s">
        <v>431</v>
      </c>
    </row>
    <row r="245" spans="1:2" ht="18" customHeight="1" x14ac:dyDescent="0.35">
      <c r="A245" s="200"/>
      <c r="B245" t="s">
        <v>432</v>
      </c>
    </row>
    <row r="246" spans="1:2" ht="18" customHeight="1" x14ac:dyDescent="0.35">
      <c r="A246" s="200"/>
      <c r="B246" t="s">
        <v>433</v>
      </c>
    </row>
    <row r="247" spans="1:2" ht="18" customHeight="1" x14ac:dyDescent="0.35">
      <c r="A247" s="200"/>
      <c r="B247" t="s">
        <v>434</v>
      </c>
    </row>
    <row r="248" spans="1:2" ht="18" customHeight="1" x14ac:dyDescent="0.35">
      <c r="A248" s="200"/>
      <c r="B248" t="s">
        <v>435</v>
      </c>
    </row>
    <row r="249" spans="1:2" ht="18" customHeight="1" x14ac:dyDescent="0.35">
      <c r="A249" s="200"/>
      <c r="B249" t="s">
        <v>437</v>
      </c>
    </row>
    <row r="250" spans="1:2" ht="18" customHeight="1" x14ac:dyDescent="0.35">
      <c r="A250" s="200"/>
      <c r="B250" t="s">
        <v>436</v>
      </c>
    </row>
    <row r="251" spans="1:2" ht="18" customHeight="1" x14ac:dyDescent="0.35">
      <c r="A251" s="200"/>
      <c r="B251" t="s">
        <v>237</v>
      </c>
    </row>
    <row r="252" spans="1:2" ht="18" customHeight="1" x14ac:dyDescent="0.35">
      <c r="A252" s="200"/>
      <c r="B252" t="s">
        <v>438</v>
      </c>
    </row>
    <row r="253" spans="1:2" ht="18" customHeight="1" x14ac:dyDescent="0.35">
      <c r="A253" s="200"/>
      <c r="B253" t="s">
        <v>440</v>
      </c>
    </row>
    <row r="254" spans="1:2" ht="18" customHeight="1" x14ac:dyDescent="0.35">
      <c r="A254" s="200"/>
      <c r="B254" t="s">
        <v>238</v>
      </c>
    </row>
    <row r="255" spans="1:2" ht="18" customHeight="1" x14ac:dyDescent="0.35">
      <c r="A255" s="200"/>
      <c r="B255" t="s">
        <v>239</v>
      </c>
    </row>
    <row r="256" spans="1:2" ht="18" customHeight="1" x14ac:dyDescent="0.35">
      <c r="A256" s="200"/>
      <c r="B256" t="s">
        <v>240</v>
      </c>
    </row>
    <row r="257" spans="1:2" ht="18" customHeight="1" x14ac:dyDescent="0.35">
      <c r="A257" s="200"/>
      <c r="B257" t="s">
        <v>393</v>
      </c>
    </row>
    <row r="258" spans="1:2" ht="18" customHeight="1" x14ac:dyDescent="0.35">
      <c r="A258" s="200"/>
      <c r="B258" t="s">
        <v>422</v>
      </c>
    </row>
    <row r="259" spans="1:2" ht="18" customHeight="1" x14ac:dyDescent="0.35">
      <c r="A259" s="200"/>
      <c r="B259" t="s">
        <v>425</v>
      </c>
    </row>
    <row r="261" spans="1:2" ht="18" customHeight="1" x14ac:dyDescent="0.35">
      <c r="A261" s="200" t="s">
        <v>324</v>
      </c>
      <c r="B261" s="1" t="s">
        <v>25</v>
      </c>
    </row>
    <row r="262" spans="1:2" ht="18" customHeight="1" x14ac:dyDescent="0.35">
      <c r="B262" s="200" t="s">
        <v>197</v>
      </c>
    </row>
    <row r="264" spans="1:2" ht="18" customHeight="1" x14ac:dyDescent="0.35">
      <c r="A264" s="200" t="s">
        <v>323</v>
      </c>
      <c r="B264" s="200" t="s">
        <v>322</v>
      </c>
    </row>
    <row r="265" spans="1:2" ht="18" customHeight="1" x14ac:dyDescent="0.35">
      <c r="B265" s="1" t="s">
        <v>198</v>
      </c>
    </row>
    <row r="266" spans="1:2" ht="18" customHeight="1" x14ac:dyDescent="0.35">
      <c r="B266" s="1" t="s">
        <v>199</v>
      </c>
    </row>
    <row r="267" spans="1:2" ht="18" customHeight="1" x14ac:dyDescent="0.35">
      <c r="B267" s="1" t="s">
        <v>200</v>
      </c>
    </row>
    <row r="268" spans="1:2" ht="18" customHeight="1" x14ac:dyDescent="0.35">
      <c r="B268" s="1" t="s">
        <v>201</v>
      </c>
    </row>
    <row r="269" spans="1:2" ht="18" customHeight="1" x14ac:dyDescent="0.35">
      <c r="B269" s="1" t="s">
        <v>202</v>
      </c>
    </row>
    <row r="270" spans="1:2" ht="18" customHeight="1" x14ac:dyDescent="0.35">
      <c r="B270" s="1" t="s">
        <v>203</v>
      </c>
    </row>
    <row r="271" spans="1:2" ht="18" customHeight="1" x14ac:dyDescent="0.35">
      <c r="B271" s="1" t="s">
        <v>204</v>
      </c>
    </row>
  </sheetData>
  <sheetProtection algorithmName="SHA-512" hashValue="rnEkpGWXcKC4C0JsWbUqUhS9eyBrbbY3gKAL+s5sczXSmHSxBg07MyKYR0tB0gsL0SvfDPnx3YI4v3o7sEi+Pg==" saltValue="egwfBFIfp6ziXBO4TzXZ5g=="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73"/>
  <sheetViews>
    <sheetView showGridLines="0" zoomScaleNormal="100" workbookViewId="0"/>
  </sheetViews>
  <sheetFormatPr baseColWidth="10" defaultColWidth="11.453125" defaultRowHeight="11.5" x14ac:dyDescent="0.35"/>
  <cols>
    <col min="1" max="1" width="1.7265625" style="9" customWidth="1"/>
    <col min="2" max="2" width="29.7265625" style="9" customWidth="1"/>
    <col min="3" max="4" width="1.7265625" style="9" customWidth="1"/>
    <col min="5" max="5" width="22.7265625" style="9" customWidth="1"/>
    <col min="6" max="6" width="1.7265625" style="9" customWidth="1"/>
    <col min="7" max="7" width="12.7265625" style="9" customWidth="1"/>
    <col min="8" max="8" width="1.7265625" style="9" customWidth="1"/>
    <col min="9" max="9" width="12.7265625" style="9" customWidth="1"/>
    <col min="10" max="10" width="1.7265625" style="9" customWidth="1"/>
    <col min="11" max="11" width="10.7265625" style="9" customWidth="1"/>
    <col min="12" max="12" width="1.7265625" style="115" customWidth="1"/>
    <col min="13" max="13" width="1.7265625" style="12" customWidth="1"/>
    <col min="14" max="14" width="91.453125" style="115" hidden="1" customWidth="1"/>
    <col min="15" max="16" width="11.453125" style="115"/>
    <col min="17" max="16384" width="11.453125" style="9"/>
  </cols>
  <sheetData>
    <row r="1" spans="1:23" s="115" customFormat="1" ht="10" customHeight="1" x14ac:dyDescent="0.35">
      <c r="A1" s="16"/>
      <c r="B1" s="17"/>
      <c r="C1" s="17"/>
      <c r="D1" s="17"/>
      <c r="E1" s="17"/>
      <c r="F1" s="17"/>
      <c r="G1" s="17"/>
      <c r="H1" s="17"/>
      <c r="I1" s="17"/>
      <c r="J1" s="17"/>
      <c r="K1" s="17"/>
      <c r="L1" s="18"/>
      <c r="M1" s="12"/>
      <c r="Q1" s="9"/>
      <c r="R1" s="9"/>
      <c r="S1" s="9"/>
      <c r="T1" s="9"/>
      <c r="U1" s="9"/>
      <c r="V1" s="9"/>
      <c r="W1" s="9"/>
    </row>
    <row r="2" spans="1:23" s="188" customFormat="1" ht="18" customHeight="1" x14ac:dyDescent="0.35">
      <c r="A2" s="19"/>
      <c r="B2" s="189" t="s">
        <v>260</v>
      </c>
      <c r="C2" s="21"/>
      <c r="D2" s="21"/>
      <c r="E2" s="21"/>
      <c r="F2" s="21"/>
      <c r="G2" s="21"/>
      <c r="H2" s="21"/>
      <c r="I2" s="21"/>
      <c r="J2" s="21"/>
      <c r="K2" s="21"/>
      <c r="L2" s="22"/>
      <c r="M2" s="12"/>
      <c r="Q2" s="9"/>
      <c r="R2" s="9"/>
      <c r="S2" s="9"/>
      <c r="T2" s="9"/>
      <c r="U2" s="9"/>
      <c r="V2" s="9"/>
      <c r="W2" s="9"/>
    </row>
    <row r="3" spans="1:23" s="188" customFormat="1" ht="10" customHeight="1" x14ac:dyDescent="0.35">
      <c r="A3" s="19"/>
      <c r="B3" s="21"/>
      <c r="C3" s="21"/>
      <c r="D3" s="21"/>
      <c r="E3" s="21"/>
      <c r="F3" s="21"/>
      <c r="G3" s="21"/>
      <c r="H3" s="21"/>
      <c r="I3" s="21"/>
      <c r="J3" s="21"/>
      <c r="K3" s="21"/>
      <c r="L3" s="22"/>
      <c r="M3" s="12"/>
      <c r="Q3" s="9"/>
      <c r="R3" s="9"/>
      <c r="S3" s="9"/>
      <c r="T3" s="9"/>
      <c r="U3" s="9"/>
      <c r="V3" s="9"/>
      <c r="W3" s="9"/>
    </row>
    <row r="4" spans="1:23" s="140" customFormat="1" ht="36" customHeight="1" x14ac:dyDescent="0.35">
      <c r="A4" s="19"/>
      <c r="B4" s="286" t="s">
        <v>507</v>
      </c>
      <c r="C4" s="286"/>
      <c r="D4" s="286"/>
      <c r="E4" s="286"/>
      <c r="F4" s="286"/>
      <c r="G4" s="286"/>
      <c r="H4" s="286"/>
      <c r="I4" s="286"/>
      <c r="J4" s="286"/>
      <c r="K4" s="286"/>
      <c r="L4" s="287"/>
      <c r="M4" s="12"/>
      <c r="Q4" s="9"/>
      <c r="R4" s="9"/>
      <c r="S4" s="9"/>
      <c r="T4" s="9"/>
      <c r="U4" s="9"/>
      <c r="V4" s="9"/>
      <c r="W4" s="9"/>
    </row>
    <row r="5" spans="1:23" s="140" customFormat="1" ht="10" customHeight="1" x14ac:dyDescent="0.35">
      <c r="A5" s="19"/>
      <c r="B5" s="21"/>
      <c r="C5" s="21"/>
      <c r="D5" s="21"/>
      <c r="E5" s="21"/>
      <c r="F5" s="21"/>
      <c r="G5" s="21"/>
      <c r="H5" s="21"/>
      <c r="I5" s="21"/>
      <c r="J5" s="21"/>
      <c r="K5" s="21"/>
      <c r="L5" s="22"/>
      <c r="M5" s="12"/>
      <c r="Q5" s="9"/>
      <c r="R5" s="9"/>
      <c r="S5" s="9"/>
      <c r="T5" s="9"/>
      <c r="U5" s="9"/>
      <c r="V5" s="9"/>
      <c r="W5" s="9"/>
    </row>
    <row r="6" spans="1:23" s="115" customFormat="1" ht="18" customHeight="1" x14ac:dyDescent="0.35">
      <c r="A6" s="19"/>
      <c r="B6" s="305" t="s">
        <v>261</v>
      </c>
      <c r="C6" s="305"/>
      <c r="D6" s="305"/>
      <c r="E6" s="305"/>
      <c r="F6" s="305"/>
      <c r="G6" s="305"/>
      <c r="H6" s="305"/>
      <c r="I6" s="305"/>
      <c r="J6" s="305"/>
      <c r="K6" s="305"/>
      <c r="L6" s="22"/>
      <c r="M6" s="12"/>
      <c r="Q6" s="9"/>
      <c r="R6" s="9"/>
      <c r="S6" s="9"/>
      <c r="T6" s="9"/>
      <c r="U6" s="9"/>
      <c r="V6" s="9"/>
      <c r="W6" s="9"/>
    </row>
    <row r="7" spans="1:23" s="115" customFormat="1" ht="18" customHeight="1" x14ac:dyDescent="0.35">
      <c r="A7" s="19"/>
      <c r="B7" s="272" t="s">
        <v>262</v>
      </c>
      <c r="C7" s="137"/>
      <c r="D7" s="294"/>
      <c r="E7" s="294"/>
      <c r="F7" s="294"/>
      <c r="G7" s="294"/>
      <c r="H7" s="294"/>
      <c r="I7" s="294"/>
      <c r="J7" s="294"/>
      <c r="K7" s="294"/>
      <c r="L7" s="22"/>
      <c r="M7" s="12"/>
      <c r="Q7" s="9"/>
      <c r="R7" s="9"/>
      <c r="S7" s="9"/>
      <c r="T7" s="9"/>
      <c r="U7" s="9"/>
      <c r="V7" s="9"/>
      <c r="W7" s="9"/>
    </row>
    <row r="8" spans="1:23" s="115" customFormat="1" ht="18" customHeight="1" x14ac:dyDescent="0.35">
      <c r="A8" s="19"/>
      <c r="B8" s="272" t="s">
        <v>263</v>
      </c>
      <c r="C8" s="137"/>
      <c r="D8" s="295"/>
      <c r="E8" s="295"/>
      <c r="F8" s="295"/>
      <c r="G8" s="295"/>
      <c r="H8" s="295"/>
      <c r="I8" s="295"/>
      <c r="J8" s="295"/>
      <c r="K8" s="295"/>
      <c r="L8" s="22"/>
      <c r="M8" s="12"/>
      <c r="Q8" s="9"/>
      <c r="R8" s="9"/>
      <c r="S8" s="9"/>
      <c r="T8" s="9"/>
      <c r="U8" s="9"/>
      <c r="V8" s="9"/>
      <c r="W8" s="9"/>
    </row>
    <row r="9" spans="1:23" s="115" customFormat="1" ht="18" customHeight="1" x14ac:dyDescent="0.35">
      <c r="A9" s="19"/>
      <c r="B9" s="272" t="s">
        <v>264</v>
      </c>
      <c r="C9" s="137"/>
      <c r="D9" s="296"/>
      <c r="E9" s="296"/>
      <c r="F9" s="296"/>
      <c r="G9" s="296"/>
      <c r="H9" s="296"/>
      <c r="I9" s="296"/>
      <c r="J9" s="296"/>
      <c r="K9" s="296"/>
      <c r="L9" s="22"/>
      <c r="M9" s="134"/>
      <c r="N9" s="193" t="str">
        <f>IF(OR(D9="",D16=""),"",D16-D9)</f>
        <v/>
      </c>
      <c r="Q9" s="9"/>
      <c r="R9" s="9"/>
      <c r="S9" s="9"/>
      <c r="T9" s="9"/>
      <c r="U9" s="9"/>
      <c r="V9" s="9"/>
      <c r="W9" s="9"/>
    </row>
    <row r="10" spans="1:23" s="115" customFormat="1" ht="10" customHeight="1" x14ac:dyDescent="0.35">
      <c r="A10" s="19"/>
      <c r="B10" s="111"/>
      <c r="C10" s="137"/>
      <c r="D10" s="114"/>
      <c r="E10" s="138"/>
      <c r="F10" s="138"/>
      <c r="G10" s="138"/>
      <c r="H10" s="138"/>
      <c r="I10" s="138"/>
      <c r="J10" s="138"/>
      <c r="K10" s="138"/>
      <c r="L10" s="22"/>
      <c r="M10" s="12"/>
      <c r="Q10" s="9"/>
      <c r="R10" s="9"/>
      <c r="S10" s="9"/>
      <c r="T10" s="9"/>
      <c r="U10" s="9"/>
      <c r="V10" s="9"/>
      <c r="W10" s="9"/>
    </row>
    <row r="11" spans="1:23" s="115" customFormat="1" ht="18" customHeight="1" x14ac:dyDescent="0.35">
      <c r="A11" s="19"/>
      <c r="B11" s="273" t="s">
        <v>252</v>
      </c>
      <c r="C11" s="20"/>
      <c r="D11" s="138"/>
      <c r="E11" s="138"/>
      <c r="F11" s="138"/>
      <c r="G11" s="138"/>
      <c r="H11" s="138"/>
      <c r="I11" s="138"/>
      <c r="J11" s="138"/>
      <c r="K11" s="138"/>
      <c r="L11" s="22"/>
      <c r="M11" s="12"/>
      <c r="Q11" s="9"/>
      <c r="R11" s="9"/>
      <c r="S11" s="9"/>
      <c r="T11" s="9"/>
      <c r="U11" s="9"/>
      <c r="V11" s="9"/>
      <c r="W11" s="9"/>
    </row>
    <row r="12" spans="1:23" s="115" customFormat="1" ht="18" customHeight="1" x14ac:dyDescent="0.35">
      <c r="A12" s="19"/>
      <c r="B12" s="111" t="s">
        <v>4</v>
      </c>
      <c r="C12" s="137"/>
      <c r="D12" s="297" t="s">
        <v>26</v>
      </c>
      <c r="E12" s="297"/>
      <c r="F12" s="297"/>
      <c r="G12" s="297"/>
      <c r="H12" s="297"/>
      <c r="I12" s="297"/>
      <c r="J12" s="297"/>
      <c r="K12" s="297"/>
      <c r="L12" s="22"/>
      <c r="M12" s="12"/>
      <c r="Q12" s="9"/>
      <c r="R12" s="9"/>
      <c r="S12" s="9"/>
      <c r="T12" s="9"/>
      <c r="U12" s="9"/>
      <c r="V12" s="9"/>
      <c r="W12" s="9"/>
    </row>
    <row r="13" spans="1:23" s="115" customFormat="1" ht="18" customHeight="1" x14ac:dyDescent="0.35">
      <c r="A13" s="19"/>
      <c r="B13" s="111" t="s">
        <v>263</v>
      </c>
      <c r="C13" s="137"/>
      <c r="D13" s="295"/>
      <c r="E13" s="295"/>
      <c r="F13" s="295"/>
      <c r="G13" s="295"/>
      <c r="H13" s="295"/>
      <c r="I13" s="295"/>
      <c r="J13" s="295"/>
      <c r="K13" s="295"/>
      <c r="L13" s="22"/>
      <c r="M13" s="12"/>
      <c r="Q13" s="9"/>
      <c r="R13" s="9"/>
      <c r="S13" s="9"/>
      <c r="T13" s="9"/>
      <c r="U13" s="9"/>
      <c r="V13" s="9"/>
      <c r="W13" s="9"/>
    </row>
    <row r="14" spans="1:23" s="115" customFormat="1" ht="18" customHeight="1" x14ac:dyDescent="0.35">
      <c r="A14" s="19"/>
      <c r="B14" s="111" t="s">
        <v>265</v>
      </c>
      <c r="C14" s="137"/>
      <c r="D14" s="294"/>
      <c r="E14" s="294"/>
      <c r="F14" s="294"/>
      <c r="G14" s="294"/>
      <c r="H14" s="294"/>
      <c r="I14" s="294"/>
      <c r="J14" s="294"/>
      <c r="K14" s="294"/>
      <c r="L14" s="22"/>
      <c r="M14" s="12"/>
      <c r="Q14" s="9"/>
      <c r="R14" s="9"/>
      <c r="S14" s="9"/>
      <c r="T14" s="9"/>
      <c r="U14" s="9"/>
      <c r="V14" s="9"/>
      <c r="W14" s="9"/>
    </row>
    <row r="15" spans="1:23" s="115" customFormat="1" ht="10" customHeight="1" x14ac:dyDescent="0.35">
      <c r="A15" s="19"/>
      <c r="B15" s="21"/>
      <c r="C15" s="21"/>
      <c r="D15" s="21"/>
      <c r="E15" s="21"/>
      <c r="F15" s="21"/>
      <c r="G15" s="21"/>
      <c r="H15" s="21"/>
      <c r="I15" s="21"/>
      <c r="J15" s="21"/>
      <c r="K15" s="21"/>
      <c r="L15" s="22"/>
      <c r="M15" s="12"/>
      <c r="Q15" s="9"/>
      <c r="R15" s="9"/>
      <c r="S15" s="9"/>
      <c r="T15" s="9"/>
      <c r="U15" s="9"/>
      <c r="V15" s="9"/>
      <c r="W15" s="9"/>
    </row>
    <row r="16" spans="1:23" s="191" customFormat="1" ht="18" customHeight="1" x14ac:dyDescent="0.35">
      <c r="A16" s="19"/>
      <c r="B16" s="190" t="s">
        <v>266</v>
      </c>
      <c r="C16" s="190"/>
      <c r="D16" s="298"/>
      <c r="E16" s="298"/>
      <c r="F16" s="192"/>
      <c r="G16" s="299"/>
      <c r="H16" s="299"/>
      <c r="I16" s="299"/>
      <c r="J16" s="299"/>
      <c r="K16" s="299"/>
      <c r="L16" s="22"/>
      <c r="M16" s="12"/>
      <c r="N16" s="193" t="s">
        <v>444</v>
      </c>
      <c r="Q16" s="9"/>
      <c r="R16" s="9"/>
      <c r="S16" s="9"/>
      <c r="T16" s="9"/>
      <c r="U16" s="9"/>
      <c r="V16" s="9"/>
      <c r="W16" s="9"/>
    </row>
    <row r="17" spans="1:23" s="191" customFormat="1" ht="18" customHeight="1" x14ac:dyDescent="0.35">
      <c r="A17" s="19"/>
      <c r="B17" s="190" t="s">
        <v>267</v>
      </c>
      <c r="C17" s="190"/>
      <c r="D17" s="300" t="str">
        <f>IF(D9="","",(DATE(YEAR(D9)-5,MONTH(D9),DAY(D9)+1)))</f>
        <v/>
      </c>
      <c r="E17" s="300"/>
      <c r="F17" s="192"/>
      <c r="G17" s="299"/>
      <c r="H17" s="299"/>
      <c r="I17" s="299"/>
      <c r="J17" s="299"/>
      <c r="K17" s="299"/>
      <c r="L17" s="22"/>
      <c r="M17" s="12"/>
      <c r="N17" s="193" t="s">
        <v>445</v>
      </c>
      <c r="Q17" s="9"/>
      <c r="R17" s="9"/>
      <c r="S17" s="9"/>
      <c r="T17" s="9"/>
      <c r="U17" s="9"/>
      <c r="V17" s="9"/>
      <c r="W17" s="9"/>
    </row>
    <row r="18" spans="1:23" s="191" customFormat="1" ht="18" customHeight="1" x14ac:dyDescent="0.35">
      <c r="A18" s="19"/>
      <c r="B18" s="190" t="s">
        <v>268</v>
      </c>
      <c r="C18" s="190"/>
      <c r="D18" s="301" t="str">
        <f>IF(D9="","",D9)</f>
        <v/>
      </c>
      <c r="E18" s="301"/>
      <c r="F18" s="192"/>
      <c r="G18" s="192"/>
      <c r="H18" s="192"/>
      <c r="I18" s="192"/>
      <c r="J18" s="192"/>
      <c r="K18" s="192"/>
      <c r="L18" s="22"/>
      <c r="M18" s="12"/>
      <c r="N18" s="193" t="s">
        <v>446</v>
      </c>
      <c r="Q18" s="9"/>
      <c r="R18" s="9"/>
      <c r="S18" s="9"/>
      <c r="T18" s="9"/>
      <c r="U18" s="9"/>
      <c r="V18" s="9"/>
      <c r="W18" s="9"/>
    </row>
    <row r="19" spans="1:23" s="191" customFormat="1" ht="10" customHeight="1" x14ac:dyDescent="0.35">
      <c r="A19" s="19"/>
      <c r="B19" s="21"/>
      <c r="C19" s="21"/>
      <c r="D19" s="21"/>
      <c r="E19" s="21"/>
      <c r="F19" s="21"/>
      <c r="G19" s="21"/>
      <c r="H19" s="21"/>
      <c r="I19" s="21"/>
      <c r="J19" s="21"/>
      <c r="K19" s="21"/>
      <c r="L19" s="22"/>
      <c r="M19" s="12"/>
      <c r="Q19" s="9"/>
      <c r="R19" s="9"/>
      <c r="S19" s="9"/>
      <c r="T19" s="9"/>
      <c r="U19" s="9"/>
      <c r="V19" s="9"/>
      <c r="W19" s="9"/>
    </row>
    <row r="20" spans="1:23" s="191" customFormat="1" ht="28" customHeight="1" x14ac:dyDescent="0.35">
      <c r="A20" s="19"/>
      <c r="B20" s="21"/>
      <c r="C20" s="21"/>
      <c r="D20" s="302" t="str">
        <f>IF(N9="","",IF(N9&lt;-182,N16,IF(N9&gt;366,N18,IF(AND(N9&gt;184,N9&lt;=366),N17,""))))</f>
        <v/>
      </c>
      <c r="E20" s="302"/>
      <c r="F20" s="302"/>
      <c r="G20" s="302"/>
      <c r="H20" s="302"/>
      <c r="I20" s="302"/>
      <c r="J20" s="302"/>
      <c r="K20" s="302"/>
      <c r="L20" s="22"/>
      <c r="M20" s="12"/>
      <c r="Q20" s="9"/>
      <c r="R20" s="9"/>
      <c r="S20" s="9"/>
      <c r="T20" s="9"/>
      <c r="U20" s="9"/>
      <c r="V20" s="9"/>
      <c r="W20" s="9"/>
    </row>
    <row r="21" spans="1:23" s="191" customFormat="1" ht="10" customHeight="1" x14ac:dyDescent="0.35">
      <c r="A21" s="19"/>
      <c r="B21" s="21"/>
      <c r="C21" s="21"/>
      <c r="D21" s="21"/>
      <c r="E21" s="21"/>
      <c r="F21" s="21"/>
      <c r="G21" s="21"/>
      <c r="H21" s="21"/>
      <c r="I21" s="21"/>
      <c r="J21" s="21"/>
      <c r="K21" s="21"/>
      <c r="L21" s="22"/>
      <c r="M21" s="12"/>
      <c r="Q21" s="9"/>
      <c r="R21" s="9"/>
      <c r="S21" s="9"/>
      <c r="T21" s="9"/>
      <c r="U21" s="9"/>
      <c r="V21" s="9"/>
      <c r="W21" s="9"/>
    </row>
    <row r="22" spans="1:23" s="115" customFormat="1" ht="18" customHeight="1" x14ac:dyDescent="0.35">
      <c r="A22" s="19"/>
      <c r="B22" s="20" t="s">
        <v>447</v>
      </c>
      <c r="C22" s="20"/>
      <c r="D22" s="21"/>
      <c r="E22" s="21"/>
      <c r="F22" s="21"/>
      <c r="G22" s="21"/>
      <c r="H22" s="21"/>
      <c r="I22" s="21"/>
      <c r="J22" s="21"/>
      <c r="K22" s="21"/>
      <c r="L22" s="22"/>
      <c r="M22" s="12"/>
      <c r="Q22" s="9"/>
      <c r="R22" s="9"/>
      <c r="S22" s="9"/>
      <c r="T22" s="9"/>
      <c r="U22" s="9"/>
      <c r="V22" s="9"/>
      <c r="W22" s="9"/>
    </row>
    <row r="23" spans="1:23" s="115" customFormat="1" ht="18" customHeight="1" x14ac:dyDescent="0.35">
      <c r="A23" s="19"/>
      <c r="B23" s="111" t="s">
        <v>269</v>
      </c>
      <c r="C23" s="137"/>
      <c r="D23" s="291"/>
      <c r="E23" s="292"/>
      <c r="F23" s="292"/>
      <c r="G23" s="292"/>
      <c r="H23" s="292"/>
      <c r="I23" s="292"/>
      <c r="J23" s="292"/>
      <c r="K23" s="293"/>
      <c r="L23" s="22"/>
      <c r="M23" s="12"/>
      <c r="Q23" s="9"/>
      <c r="R23" s="9"/>
      <c r="S23" s="9"/>
      <c r="T23" s="9"/>
      <c r="U23" s="9"/>
      <c r="V23" s="9"/>
      <c r="W23" s="9"/>
    </row>
    <row r="24" spans="1:23" s="115" customFormat="1" ht="18" customHeight="1" x14ac:dyDescent="0.35">
      <c r="A24" s="19"/>
      <c r="B24" s="111" t="s">
        <v>448</v>
      </c>
      <c r="C24" s="137"/>
      <c r="D24" s="291"/>
      <c r="E24" s="292"/>
      <c r="F24" s="292"/>
      <c r="G24" s="292"/>
      <c r="H24" s="292"/>
      <c r="I24" s="292"/>
      <c r="J24" s="292"/>
      <c r="K24" s="293"/>
      <c r="L24" s="22"/>
      <c r="M24" s="12"/>
      <c r="Q24" s="9"/>
      <c r="R24" s="9"/>
      <c r="S24" s="9"/>
      <c r="T24" s="9"/>
      <c r="U24" s="9"/>
      <c r="V24" s="9"/>
      <c r="W24" s="9"/>
    </row>
    <row r="25" spans="1:23" s="115" customFormat="1" ht="18" customHeight="1" x14ac:dyDescent="0.35">
      <c r="A25" s="19"/>
      <c r="B25" s="111" t="s">
        <v>449</v>
      </c>
      <c r="C25" s="137"/>
      <c r="D25" s="291"/>
      <c r="E25" s="292"/>
      <c r="F25" s="292"/>
      <c r="G25" s="292"/>
      <c r="H25" s="292"/>
      <c r="I25" s="292"/>
      <c r="J25" s="292"/>
      <c r="K25" s="293"/>
      <c r="L25" s="22"/>
      <c r="M25" s="12"/>
      <c r="Q25" s="9"/>
      <c r="R25" s="9"/>
      <c r="S25" s="9"/>
      <c r="T25" s="9"/>
      <c r="U25" s="9"/>
      <c r="V25" s="9"/>
      <c r="W25" s="9"/>
    </row>
    <row r="26" spans="1:23" s="115" customFormat="1" ht="18" customHeight="1" x14ac:dyDescent="0.35">
      <c r="A26" s="19"/>
      <c r="B26" s="111" t="s">
        <v>450</v>
      </c>
      <c r="C26" s="137"/>
      <c r="D26" s="291"/>
      <c r="E26" s="292"/>
      <c r="F26" s="292"/>
      <c r="G26" s="292"/>
      <c r="H26" s="292"/>
      <c r="I26" s="292"/>
      <c r="J26" s="292"/>
      <c r="K26" s="293"/>
      <c r="L26" s="22"/>
      <c r="M26" s="12"/>
      <c r="Q26" s="9"/>
      <c r="R26" s="9"/>
      <c r="S26" s="9"/>
      <c r="T26" s="9"/>
      <c r="U26" s="9"/>
      <c r="V26" s="9"/>
      <c r="W26" s="9"/>
    </row>
    <row r="27" spans="1:23" s="115" customFormat="1" ht="18" customHeight="1" x14ac:dyDescent="0.35">
      <c r="A27" s="19"/>
      <c r="B27" s="111" t="s">
        <v>451</v>
      </c>
      <c r="C27" s="137"/>
      <c r="D27" s="288"/>
      <c r="E27" s="289"/>
      <c r="F27" s="289"/>
      <c r="G27" s="289"/>
      <c r="H27" s="289"/>
      <c r="I27" s="289"/>
      <c r="J27" s="289"/>
      <c r="K27" s="290"/>
      <c r="L27" s="22"/>
      <c r="M27" s="12"/>
      <c r="Q27" s="9"/>
      <c r="R27" s="9"/>
      <c r="S27" s="9"/>
      <c r="T27" s="9"/>
      <c r="U27" s="9"/>
      <c r="V27" s="9"/>
      <c r="W27" s="9"/>
    </row>
    <row r="28" spans="1:23" s="115" customFormat="1" ht="18" customHeight="1" x14ac:dyDescent="0.35">
      <c r="A28" s="19"/>
      <c r="B28" s="111" t="s">
        <v>452</v>
      </c>
      <c r="C28" s="137"/>
      <c r="D28" s="291"/>
      <c r="E28" s="292"/>
      <c r="F28" s="292"/>
      <c r="G28" s="292"/>
      <c r="H28" s="292"/>
      <c r="I28" s="292"/>
      <c r="J28" s="292"/>
      <c r="K28" s="293"/>
      <c r="L28" s="22"/>
      <c r="M28" s="12"/>
      <c r="Q28" s="9"/>
      <c r="R28" s="9"/>
      <c r="S28" s="9"/>
      <c r="T28" s="9"/>
      <c r="U28" s="9"/>
      <c r="V28" s="9"/>
      <c r="W28" s="9"/>
    </row>
    <row r="29" spans="1:23" s="115" customFormat="1" ht="18" customHeight="1" x14ac:dyDescent="0.35">
      <c r="A29" s="19"/>
      <c r="B29" s="111" t="s">
        <v>453</v>
      </c>
      <c r="C29" s="137"/>
      <c r="D29" s="291"/>
      <c r="E29" s="292"/>
      <c r="F29" s="292"/>
      <c r="G29" s="292"/>
      <c r="H29" s="292"/>
      <c r="I29" s="292"/>
      <c r="J29" s="292"/>
      <c r="K29" s="293"/>
      <c r="L29" s="22"/>
      <c r="M29" s="12"/>
      <c r="Q29" s="9"/>
      <c r="R29" s="9"/>
      <c r="S29" s="9"/>
      <c r="T29" s="9"/>
      <c r="U29" s="9"/>
      <c r="V29" s="9"/>
      <c r="W29" s="9"/>
    </row>
    <row r="30" spans="1:23" s="115" customFormat="1" ht="10" customHeight="1" x14ac:dyDescent="0.35">
      <c r="A30" s="19"/>
      <c r="B30" s="111"/>
      <c r="C30" s="137"/>
      <c r="D30" s="268"/>
      <c r="E30" s="268"/>
      <c r="F30" s="268"/>
      <c r="G30" s="268"/>
      <c r="H30" s="268"/>
      <c r="I30" s="268"/>
      <c r="J30" s="268"/>
      <c r="K30" s="268"/>
      <c r="L30" s="22"/>
      <c r="M30" s="12"/>
      <c r="Q30" s="9"/>
      <c r="R30" s="9"/>
      <c r="S30" s="9"/>
      <c r="T30" s="9"/>
      <c r="U30" s="9"/>
      <c r="V30" s="9"/>
      <c r="W30" s="9"/>
    </row>
    <row r="31" spans="1:23" s="115" customFormat="1" ht="28" customHeight="1" x14ac:dyDescent="0.35">
      <c r="A31" s="19"/>
      <c r="B31" s="20" t="s">
        <v>454</v>
      </c>
      <c r="C31" s="20"/>
      <c r="D31" s="306" t="s">
        <v>462</v>
      </c>
      <c r="E31" s="306"/>
      <c r="F31" s="306"/>
      <c r="G31" s="306"/>
      <c r="H31" s="306"/>
      <c r="I31" s="306"/>
      <c r="J31" s="306"/>
      <c r="K31" s="306"/>
      <c r="L31" s="22"/>
      <c r="M31" s="12"/>
      <c r="Q31" s="9"/>
      <c r="R31" s="9"/>
      <c r="S31" s="9"/>
      <c r="T31" s="9"/>
      <c r="U31" s="9"/>
      <c r="V31" s="9"/>
      <c r="W31" s="9"/>
    </row>
    <row r="32" spans="1:23" s="128" customFormat="1" ht="18" customHeight="1" x14ac:dyDescent="0.35">
      <c r="A32" s="19"/>
      <c r="B32" s="127" t="s">
        <v>455</v>
      </c>
      <c r="C32" s="137"/>
      <c r="D32" s="294"/>
      <c r="E32" s="294"/>
      <c r="F32" s="294"/>
      <c r="G32" s="294"/>
      <c r="H32" s="294"/>
      <c r="I32" s="294"/>
      <c r="J32" s="294"/>
      <c r="K32" s="294"/>
      <c r="L32" s="22"/>
      <c r="M32" s="12"/>
      <c r="Q32" s="9"/>
      <c r="R32" s="9"/>
      <c r="S32" s="9"/>
      <c r="T32" s="9"/>
      <c r="U32" s="9"/>
      <c r="V32" s="9"/>
      <c r="W32" s="9"/>
    </row>
    <row r="33" spans="1:23" s="115" customFormat="1" ht="18" customHeight="1" x14ac:dyDescent="0.35">
      <c r="A33" s="19"/>
      <c r="B33" s="111" t="s">
        <v>463</v>
      </c>
      <c r="C33" s="137"/>
      <c r="D33" s="294"/>
      <c r="E33" s="294"/>
      <c r="F33" s="294"/>
      <c r="G33" s="294"/>
      <c r="H33" s="294"/>
      <c r="I33" s="294"/>
      <c r="J33" s="294"/>
      <c r="K33" s="294"/>
      <c r="L33" s="22"/>
      <c r="M33" s="12"/>
      <c r="Q33" s="9"/>
      <c r="R33" s="9"/>
      <c r="S33" s="9"/>
      <c r="T33" s="9"/>
      <c r="U33" s="9"/>
      <c r="V33" s="9"/>
      <c r="W33" s="9"/>
    </row>
    <row r="34" spans="1:23" s="115" customFormat="1" ht="18" customHeight="1" x14ac:dyDescent="0.35">
      <c r="A34" s="19"/>
      <c r="B34" s="111" t="s">
        <v>456</v>
      </c>
      <c r="C34" s="137"/>
      <c r="D34" s="294"/>
      <c r="E34" s="294"/>
      <c r="F34" s="294"/>
      <c r="G34" s="294"/>
      <c r="H34" s="294"/>
      <c r="I34" s="294"/>
      <c r="J34" s="294"/>
      <c r="K34" s="294"/>
      <c r="L34" s="22"/>
      <c r="M34" s="12"/>
      <c r="Q34" s="9"/>
      <c r="R34" s="9"/>
      <c r="S34" s="9"/>
      <c r="T34" s="9"/>
      <c r="U34" s="9"/>
      <c r="V34" s="9"/>
      <c r="W34" s="9"/>
    </row>
    <row r="35" spans="1:23" s="115" customFormat="1" ht="18" customHeight="1" x14ac:dyDescent="0.35">
      <c r="A35" s="19"/>
      <c r="B35" s="111" t="s">
        <v>457</v>
      </c>
      <c r="C35" s="137"/>
      <c r="D35" s="294"/>
      <c r="E35" s="294"/>
      <c r="F35" s="294"/>
      <c r="G35" s="294"/>
      <c r="H35" s="294"/>
      <c r="I35" s="294"/>
      <c r="J35" s="294"/>
      <c r="K35" s="294"/>
      <c r="L35" s="22"/>
      <c r="M35" s="12"/>
      <c r="Q35" s="9"/>
      <c r="R35" s="9"/>
      <c r="S35" s="9"/>
      <c r="T35" s="9"/>
      <c r="U35" s="9"/>
      <c r="V35" s="9"/>
      <c r="W35" s="9"/>
    </row>
    <row r="36" spans="1:23" s="164" customFormat="1" ht="18" customHeight="1" x14ac:dyDescent="0.35">
      <c r="A36" s="19"/>
      <c r="B36" s="160" t="s">
        <v>458</v>
      </c>
      <c r="C36" s="160"/>
      <c r="D36" s="291"/>
      <c r="E36" s="292"/>
      <c r="F36" s="292"/>
      <c r="G36" s="292"/>
      <c r="H36" s="292"/>
      <c r="I36" s="292"/>
      <c r="J36" s="292"/>
      <c r="K36" s="293"/>
      <c r="L36" s="22"/>
      <c r="M36" s="12"/>
      <c r="Q36" s="9"/>
      <c r="R36" s="9"/>
      <c r="S36" s="9"/>
      <c r="T36" s="9"/>
      <c r="U36" s="9"/>
      <c r="V36" s="9"/>
      <c r="W36" s="9"/>
    </row>
    <row r="37" spans="1:23" s="115" customFormat="1" ht="18" customHeight="1" x14ac:dyDescent="0.35">
      <c r="A37" s="19"/>
      <c r="B37" s="111" t="s">
        <v>459</v>
      </c>
      <c r="C37" s="137"/>
      <c r="D37" s="294"/>
      <c r="E37" s="294"/>
      <c r="F37" s="294"/>
      <c r="G37" s="294"/>
      <c r="H37" s="294"/>
      <c r="I37" s="294"/>
      <c r="J37" s="294"/>
      <c r="K37" s="294"/>
      <c r="L37" s="22"/>
      <c r="M37" s="12"/>
      <c r="Q37" s="9"/>
      <c r="R37" s="9"/>
      <c r="S37" s="9"/>
      <c r="T37" s="9"/>
      <c r="U37" s="9"/>
      <c r="V37" s="9"/>
      <c r="W37" s="9"/>
    </row>
    <row r="38" spans="1:23" s="115" customFormat="1" ht="18" customHeight="1" x14ac:dyDescent="0.35">
      <c r="A38" s="19"/>
      <c r="B38" s="111" t="s">
        <v>460</v>
      </c>
      <c r="C38" s="137"/>
      <c r="D38" s="294"/>
      <c r="E38" s="294"/>
      <c r="F38" s="294"/>
      <c r="G38" s="294"/>
      <c r="H38" s="294"/>
      <c r="I38" s="294"/>
      <c r="J38" s="294"/>
      <c r="K38" s="294"/>
      <c r="L38" s="22"/>
      <c r="M38" s="12"/>
      <c r="Q38" s="9"/>
      <c r="R38" s="9"/>
      <c r="S38" s="9"/>
      <c r="T38" s="9"/>
      <c r="U38" s="9"/>
      <c r="V38" s="9"/>
      <c r="W38" s="9"/>
    </row>
    <row r="39" spans="1:23" s="115" customFormat="1" ht="18" customHeight="1" x14ac:dyDescent="0.35">
      <c r="A39" s="19"/>
      <c r="B39" s="111" t="s">
        <v>461</v>
      </c>
      <c r="C39" s="137"/>
      <c r="D39" s="294"/>
      <c r="E39" s="294"/>
      <c r="F39" s="294"/>
      <c r="G39" s="294"/>
      <c r="H39" s="294"/>
      <c r="I39" s="294"/>
      <c r="J39" s="294"/>
      <c r="K39" s="294"/>
      <c r="L39" s="22"/>
      <c r="M39" s="12"/>
      <c r="Q39" s="9"/>
      <c r="R39" s="9"/>
      <c r="S39" s="9"/>
      <c r="T39" s="9"/>
      <c r="U39" s="9"/>
      <c r="V39" s="9"/>
      <c r="W39" s="9"/>
    </row>
    <row r="40" spans="1:23" s="115" customFormat="1" ht="18" customHeight="1" x14ac:dyDescent="0.35">
      <c r="A40" s="19"/>
      <c r="B40" s="111" t="s">
        <v>8</v>
      </c>
      <c r="C40" s="137"/>
      <c r="D40" s="307"/>
      <c r="E40" s="307"/>
      <c r="F40" s="307"/>
      <c r="G40" s="307"/>
      <c r="H40" s="307"/>
      <c r="I40" s="307"/>
      <c r="J40" s="307"/>
      <c r="K40" s="307"/>
      <c r="L40" s="22"/>
      <c r="M40" s="12"/>
      <c r="Q40" s="9"/>
      <c r="R40" s="9"/>
      <c r="S40" s="9"/>
      <c r="T40" s="9"/>
      <c r="U40" s="9"/>
      <c r="V40" s="9"/>
      <c r="W40" s="9"/>
    </row>
    <row r="41" spans="1:23" s="115" customFormat="1" ht="10" customHeight="1" x14ac:dyDescent="0.35">
      <c r="A41" s="19"/>
      <c r="B41" s="111"/>
      <c r="C41" s="137"/>
      <c r="D41" s="138"/>
      <c r="E41" s="138"/>
      <c r="F41" s="138"/>
      <c r="G41" s="138"/>
      <c r="H41" s="138"/>
      <c r="I41" s="138"/>
      <c r="J41" s="138"/>
      <c r="K41" s="138"/>
      <c r="L41" s="22"/>
      <c r="M41" s="12"/>
      <c r="Q41" s="9"/>
      <c r="R41" s="9"/>
      <c r="S41" s="9"/>
      <c r="T41" s="9"/>
      <c r="U41" s="9"/>
      <c r="V41" s="9"/>
      <c r="W41" s="9"/>
    </row>
    <row r="42" spans="1:23" s="115" customFormat="1" ht="18" customHeight="1" x14ac:dyDescent="0.35">
      <c r="A42" s="19"/>
      <c r="B42" s="20" t="s">
        <v>464</v>
      </c>
      <c r="C42" s="20"/>
      <c r="D42" s="138"/>
      <c r="E42" s="138"/>
      <c r="F42" s="138"/>
      <c r="G42" s="138"/>
      <c r="H42" s="138"/>
      <c r="I42" s="138"/>
      <c r="J42" s="138"/>
      <c r="K42" s="138"/>
      <c r="L42" s="22"/>
      <c r="M42" s="12"/>
      <c r="Q42" s="9"/>
      <c r="R42" s="9"/>
      <c r="S42" s="9"/>
      <c r="T42" s="9"/>
      <c r="U42" s="9"/>
      <c r="V42" s="9"/>
      <c r="W42" s="9"/>
    </row>
    <row r="43" spans="1:23" s="115" customFormat="1" ht="18" customHeight="1" x14ac:dyDescent="0.35">
      <c r="A43" s="19"/>
      <c r="B43" s="111" t="s">
        <v>272</v>
      </c>
      <c r="C43" s="137"/>
      <c r="D43" s="294"/>
      <c r="E43" s="294"/>
      <c r="F43" s="294"/>
      <c r="G43" s="294"/>
      <c r="H43" s="294"/>
      <c r="I43" s="294"/>
      <c r="J43" s="294"/>
      <c r="K43" s="294"/>
      <c r="L43" s="22"/>
      <c r="M43" s="12"/>
      <c r="Q43" s="9"/>
      <c r="R43" s="9"/>
      <c r="S43" s="9"/>
      <c r="T43" s="9"/>
      <c r="U43" s="9"/>
      <c r="V43" s="9"/>
      <c r="W43" s="9"/>
    </row>
    <row r="44" spans="1:23" s="115" customFormat="1" ht="18" customHeight="1" x14ac:dyDescent="0.35">
      <c r="A44" s="19"/>
      <c r="B44" s="127" t="s">
        <v>465</v>
      </c>
      <c r="C44" s="137"/>
      <c r="D44" s="294"/>
      <c r="E44" s="294"/>
      <c r="F44" s="294"/>
      <c r="G44" s="294"/>
      <c r="H44" s="294"/>
      <c r="I44" s="294"/>
      <c r="J44" s="294"/>
      <c r="K44" s="294"/>
      <c r="L44" s="22"/>
      <c r="M44" s="12"/>
      <c r="Q44" s="9"/>
      <c r="R44" s="9"/>
      <c r="S44" s="9"/>
      <c r="T44" s="9"/>
      <c r="U44" s="9"/>
      <c r="V44" s="9"/>
      <c r="W44" s="9"/>
    </row>
    <row r="45" spans="1:23" s="128" customFormat="1" ht="18" customHeight="1" x14ac:dyDescent="0.35">
      <c r="A45" s="19"/>
      <c r="B45" s="127" t="s">
        <v>466</v>
      </c>
      <c r="C45" s="137"/>
      <c r="D45" s="294"/>
      <c r="E45" s="294"/>
      <c r="F45" s="294"/>
      <c r="G45" s="294"/>
      <c r="H45" s="294"/>
      <c r="I45" s="294"/>
      <c r="J45" s="294"/>
      <c r="K45" s="294"/>
      <c r="L45" s="22"/>
      <c r="M45" s="12"/>
      <c r="Q45" s="9"/>
      <c r="R45" s="9"/>
      <c r="S45" s="9"/>
      <c r="T45" s="9"/>
      <c r="U45" s="9"/>
      <c r="V45" s="9"/>
      <c r="W45" s="9"/>
    </row>
    <row r="46" spans="1:23" s="128" customFormat="1" ht="18" customHeight="1" x14ac:dyDescent="0.35">
      <c r="A46" s="19"/>
      <c r="B46" s="127" t="s">
        <v>455</v>
      </c>
      <c r="C46" s="137"/>
      <c r="D46" s="294"/>
      <c r="E46" s="294"/>
      <c r="F46" s="294"/>
      <c r="G46" s="294"/>
      <c r="H46" s="294"/>
      <c r="I46" s="294"/>
      <c r="J46" s="294"/>
      <c r="K46" s="294"/>
      <c r="L46" s="22"/>
      <c r="M46" s="12"/>
      <c r="Q46" s="9"/>
      <c r="R46" s="9"/>
      <c r="S46" s="9"/>
      <c r="T46" s="9"/>
      <c r="U46" s="9"/>
      <c r="V46" s="9"/>
      <c r="W46" s="9"/>
    </row>
    <row r="47" spans="1:23" s="115" customFormat="1" ht="18" customHeight="1" x14ac:dyDescent="0.35">
      <c r="A47" s="19"/>
      <c r="B47" s="111" t="s">
        <v>463</v>
      </c>
      <c r="C47" s="137"/>
      <c r="D47" s="294"/>
      <c r="E47" s="294"/>
      <c r="F47" s="294"/>
      <c r="G47" s="294"/>
      <c r="H47" s="294"/>
      <c r="I47" s="294"/>
      <c r="J47" s="294"/>
      <c r="K47" s="294"/>
      <c r="L47" s="22"/>
      <c r="M47" s="12"/>
      <c r="Q47" s="9"/>
      <c r="R47" s="9"/>
      <c r="S47" s="9"/>
      <c r="T47" s="9"/>
      <c r="U47" s="9"/>
      <c r="V47" s="9"/>
      <c r="W47" s="9"/>
    </row>
    <row r="48" spans="1:23" s="115" customFormat="1" ht="18" customHeight="1" x14ac:dyDescent="0.35">
      <c r="A48" s="19"/>
      <c r="B48" s="111" t="s">
        <v>456</v>
      </c>
      <c r="C48" s="137"/>
      <c r="D48" s="294"/>
      <c r="E48" s="294"/>
      <c r="F48" s="294"/>
      <c r="G48" s="294"/>
      <c r="H48" s="294"/>
      <c r="I48" s="294"/>
      <c r="J48" s="294"/>
      <c r="K48" s="294"/>
      <c r="L48" s="22"/>
      <c r="M48" s="12"/>
      <c r="Q48" s="9"/>
      <c r="R48" s="9"/>
      <c r="S48" s="9"/>
      <c r="T48" s="9"/>
      <c r="U48" s="9"/>
      <c r="V48" s="9"/>
      <c r="W48" s="9"/>
    </row>
    <row r="49" spans="1:23" s="115" customFormat="1" ht="18" customHeight="1" x14ac:dyDescent="0.35">
      <c r="A49" s="19"/>
      <c r="B49" s="111" t="s">
        <v>457</v>
      </c>
      <c r="C49" s="137"/>
      <c r="D49" s="294"/>
      <c r="E49" s="294"/>
      <c r="F49" s="294"/>
      <c r="G49" s="294"/>
      <c r="H49" s="294"/>
      <c r="I49" s="294"/>
      <c r="J49" s="294"/>
      <c r="K49" s="294"/>
      <c r="L49" s="22"/>
      <c r="M49" s="12"/>
      <c r="Q49" s="9"/>
      <c r="R49" s="9"/>
      <c r="S49" s="9"/>
      <c r="T49" s="9"/>
      <c r="U49" s="9"/>
      <c r="V49" s="9"/>
      <c r="W49" s="9"/>
    </row>
    <row r="50" spans="1:23" s="164" customFormat="1" ht="18" customHeight="1" x14ac:dyDescent="0.35">
      <c r="A50" s="19"/>
      <c r="B50" s="160" t="s">
        <v>458</v>
      </c>
      <c r="C50" s="160"/>
      <c r="D50" s="291"/>
      <c r="E50" s="292"/>
      <c r="F50" s="292"/>
      <c r="G50" s="292"/>
      <c r="H50" s="292"/>
      <c r="I50" s="292"/>
      <c r="J50" s="292"/>
      <c r="K50" s="293"/>
      <c r="L50" s="22"/>
      <c r="M50" s="12"/>
      <c r="Q50" s="9"/>
      <c r="R50" s="9"/>
      <c r="S50" s="9"/>
      <c r="T50" s="9"/>
      <c r="U50" s="9"/>
      <c r="V50" s="9"/>
      <c r="W50" s="9"/>
    </row>
    <row r="51" spans="1:23" s="115" customFormat="1" ht="18" customHeight="1" x14ac:dyDescent="0.35">
      <c r="A51" s="19"/>
      <c r="B51" s="111" t="s">
        <v>459</v>
      </c>
      <c r="C51" s="137"/>
      <c r="D51" s="294"/>
      <c r="E51" s="294"/>
      <c r="F51" s="294"/>
      <c r="G51" s="294"/>
      <c r="H51" s="294"/>
      <c r="I51" s="294"/>
      <c r="J51" s="294"/>
      <c r="K51" s="294"/>
      <c r="L51" s="22"/>
      <c r="M51" s="12"/>
      <c r="Q51" s="9"/>
      <c r="R51" s="9"/>
      <c r="S51" s="9"/>
      <c r="T51" s="9"/>
      <c r="U51" s="9"/>
      <c r="V51" s="9"/>
      <c r="W51" s="9"/>
    </row>
    <row r="52" spans="1:23" s="115" customFormat="1" ht="18" customHeight="1" x14ac:dyDescent="0.35">
      <c r="A52" s="19"/>
      <c r="B52" s="111" t="s">
        <v>460</v>
      </c>
      <c r="C52" s="137"/>
      <c r="D52" s="294"/>
      <c r="E52" s="294"/>
      <c r="F52" s="294"/>
      <c r="G52" s="294"/>
      <c r="H52" s="294"/>
      <c r="I52" s="294"/>
      <c r="J52" s="294"/>
      <c r="K52" s="294"/>
      <c r="L52" s="22"/>
      <c r="M52" s="12"/>
      <c r="Q52" s="9"/>
      <c r="R52" s="9"/>
      <c r="S52" s="9"/>
      <c r="T52" s="9"/>
      <c r="U52" s="9"/>
      <c r="V52" s="9"/>
      <c r="W52" s="9"/>
    </row>
    <row r="53" spans="1:23" s="115" customFormat="1" ht="18" customHeight="1" x14ac:dyDescent="0.35">
      <c r="A53" s="19"/>
      <c r="B53" s="111" t="s">
        <v>461</v>
      </c>
      <c r="C53" s="137"/>
      <c r="D53" s="294"/>
      <c r="E53" s="294"/>
      <c r="F53" s="294"/>
      <c r="G53" s="294"/>
      <c r="H53" s="294"/>
      <c r="I53" s="294"/>
      <c r="J53" s="294"/>
      <c r="K53" s="294"/>
      <c r="L53" s="22"/>
      <c r="M53" s="12"/>
      <c r="Q53" s="9"/>
      <c r="R53" s="9"/>
      <c r="S53" s="9"/>
      <c r="T53" s="9"/>
      <c r="U53" s="9"/>
      <c r="V53" s="9"/>
      <c r="W53" s="9"/>
    </row>
    <row r="54" spans="1:23" s="115" customFormat="1" ht="18" customHeight="1" x14ac:dyDescent="0.35">
      <c r="A54" s="19"/>
      <c r="B54" s="111" t="s">
        <v>8</v>
      </c>
      <c r="C54" s="137"/>
      <c r="D54" s="307"/>
      <c r="E54" s="307"/>
      <c r="F54" s="307"/>
      <c r="G54" s="307"/>
      <c r="H54" s="307"/>
      <c r="I54" s="307"/>
      <c r="J54" s="307"/>
      <c r="K54" s="307"/>
      <c r="L54" s="22"/>
      <c r="M54" s="12"/>
      <c r="Q54" s="9"/>
      <c r="R54" s="9"/>
      <c r="S54" s="9"/>
      <c r="T54" s="9"/>
      <c r="U54" s="9"/>
      <c r="V54" s="9"/>
      <c r="W54" s="9"/>
    </row>
    <row r="55" spans="1:23" s="115" customFormat="1" ht="10" customHeight="1" x14ac:dyDescent="0.35">
      <c r="A55" s="19"/>
      <c r="B55" s="111"/>
      <c r="C55" s="137"/>
      <c r="D55" s="138"/>
      <c r="E55" s="138"/>
      <c r="F55" s="138"/>
      <c r="G55" s="138"/>
      <c r="H55" s="138"/>
      <c r="I55" s="138"/>
      <c r="J55" s="138"/>
      <c r="K55" s="138"/>
      <c r="L55" s="22"/>
      <c r="M55" s="12"/>
      <c r="Q55" s="9"/>
      <c r="R55" s="9"/>
      <c r="S55" s="9"/>
      <c r="T55" s="9"/>
      <c r="U55" s="9"/>
      <c r="V55" s="9"/>
      <c r="W55" s="9"/>
    </row>
    <row r="56" spans="1:23" s="115" customFormat="1" ht="18" customHeight="1" x14ac:dyDescent="0.35">
      <c r="A56" s="19"/>
      <c r="B56" s="20" t="s">
        <v>467</v>
      </c>
      <c r="C56" s="20"/>
      <c r="D56" s="138"/>
      <c r="E56" s="138"/>
      <c r="F56" s="138"/>
      <c r="G56" s="138"/>
      <c r="H56" s="138"/>
      <c r="I56" s="138"/>
      <c r="J56" s="138"/>
      <c r="K56" s="138"/>
      <c r="L56" s="22"/>
      <c r="M56" s="12"/>
      <c r="Q56" s="9"/>
      <c r="R56" s="9"/>
      <c r="S56" s="9"/>
      <c r="T56" s="9"/>
      <c r="U56" s="9"/>
      <c r="V56" s="9"/>
      <c r="W56" s="9"/>
    </row>
    <row r="57" spans="1:23" s="115" customFormat="1" ht="18" customHeight="1" x14ac:dyDescent="0.35">
      <c r="A57" s="19"/>
      <c r="B57" s="111" t="s">
        <v>468</v>
      </c>
      <c r="C57" s="137"/>
      <c r="D57" s="294"/>
      <c r="E57" s="294"/>
      <c r="F57" s="294"/>
      <c r="G57" s="294"/>
      <c r="H57" s="294"/>
      <c r="I57" s="294"/>
      <c r="J57" s="294"/>
      <c r="K57" s="294"/>
      <c r="L57" s="22"/>
      <c r="M57" s="12"/>
      <c r="Q57" s="9"/>
      <c r="R57" s="9"/>
      <c r="S57" s="9"/>
      <c r="T57" s="9"/>
      <c r="U57" s="9"/>
      <c r="V57" s="9"/>
      <c r="W57" s="9"/>
    </row>
    <row r="58" spans="1:23" s="128" customFormat="1" ht="18" customHeight="1" x14ac:dyDescent="0.35">
      <c r="A58" s="19"/>
      <c r="B58" s="127" t="s">
        <v>469</v>
      </c>
      <c r="C58" s="137"/>
      <c r="D58" s="294"/>
      <c r="E58" s="294"/>
      <c r="F58" s="294"/>
      <c r="G58" s="294"/>
      <c r="H58" s="294"/>
      <c r="I58" s="294"/>
      <c r="J58" s="294"/>
      <c r="K58" s="294"/>
      <c r="L58" s="22"/>
      <c r="M58" s="12"/>
      <c r="Q58" s="9"/>
      <c r="R58" s="9"/>
      <c r="S58" s="9"/>
      <c r="T58" s="9"/>
      <c r="U58" s="9"/>
      <c r="V58" s="9"/>
      <c r="W58" s="9"/>
    </row>
    <row r="59" spans="1:23" s="115" customFormat="1" ht="10" customHeight="1" x14ac:dyDescent="0.35">
      <c r="A59" s="19"/>
      <c r="B59" s="111"/>
      <c r="C59" s="137"/>
      <c r="D59" s="114"/>
      <c r="E59" s="138"/>
      <c r="F59" s="138"/>
      <c r="G59" s="138"/>
      <c r="H59" s="138"/>
      <c r="I59" s="138"/>
      <c r="J59" s="138"/>
      <c r="K59" s="138"/>
      <c r="L59" s="22"/>
      <c r="M59" s="12"/>
      <c r="Q59" s="9"/>
      <c r="R59" s="9"/>
      <c r="S59" s="9"/>
      <c r="T59" s="9"/>
      <c r="U59" s="9"/>
      <c r="V59" s="9"/>
      <c r="W59" s="9"/>
    </row>
    <row r="60" spans="1:23" s="115" customFormat="1" ht="18" customHeight="1" x14ac:dyDescent="0.35">
      <c r="A60" s="19"/>
      <c r="B60" s="304" t="s">
        <v>470</v>
      </c>
      <c r="C60" s="304"/>
      <c r="D60" s="304"/>
      <c r="E60" s="304"/>
      <c r="F60" s="304"/>
      <c r="G60" s="304"/>
      <c r="H60" s="304"/>
      <c r="I60" s="304"/>
      <c r="J60" s="304"/>
      <c r="K60" s="304"/>
      <c r="L60" s="22"/>
      <c r="M60" s="12"/>
      <c r="Q60" s="9"/>
      <c r="R60" s="9"/>
      <c r="S60" s="9"/>
      <c r="T60" s="9"/>
      <c r="U60" s="9"/>
      <c r="V60" s="9"/>
      <c r="W60" s="9"/>
    </row>
    <row r="61" spans="1:23" s="115" customFormat="1" ht="10" customHeight="1" x14ac:dyDescent="0.35">
      <c r="A61" s="19"/>
      <c r="B61" s="111"/>
      <c r="C61" s="137"/>
      <c r="D61" s="138"/>
      <c r="E61" s="138"/>
      <c r="F61" s="138"/>
      <c r="G61" s="138"/>
      <c r="H61" s="138"/>
      <c r="I61" s="138"/>
      <c r="J61" s="138"/>
      <c r="K61" s="138"/>
      <c r="L61" s="22"/>
      <c r="M61" s="12"/>
      <c r="Q61" s="9"/>
      <c r="R61" s="9"/>
      <c r="S61" s="9"/>
      <c r="T61" s="9"/>
      <c r="U61" s="9"/>
      <c r="V61" s="9"/>
      <c r="W61" s="9"/>
    </row>
    <row r="62" spans="1:23" s="115" customFormat="1" ht="18" customHeight="1" x14ac:dyDescent="0.35">
      <c r="A62" s="19"/>
      <c r="B62" s="111" t="s">
        <v>471</v>
      </c>
      <c r="C62" s="137"/>
      <c r="D62" s="294"/>
      <c r="E62" s="294"/>
      <c r="F62" s="294"/>
      <c r="G62" s="294"/>
      <c r="H62" s="294"/>
      <c r="I62" s="294"/>
      <c r="J62" s="294"/>
      <c r="K62" s="294"/>
      <c r="L62" s="22"/>
      <c r="M62" s="12"/>
      <c r="Q62" s="9"/>
      <c r="R62" s="9"/>
      <c r="S62" s="9"/>
      <c r="T62" s="9"/>
      <c r="U62" s="9"/>
      <c r="V62" s="9"/>
      <c r="W62" s="9"/>
    </row>
    <row r="63" spans="1:23" s="115" customFormat="1" ht="18" customHeight="1" x14ac:dyDescent="0.35">
      <c r="A63" s="19"/>
      <c r="B63" s="111" t="s">
        <v>472</v>
      </c>
      <c r="C63" s="137"/>
      <c r="D63" s="294"/>
      <c r="E63" s="294"/>
      <c r="F63" s="294"/>
      <c r="G63" s="294"/>
      <c r="H63" s="294"/>
      <c r="I63" s="294"/>
      <c r="J63" s="294"/>
      <c r="K63" s="294"/>
      <c r="L63" s="22"/>
      <c r="M63" s="12"/>
      <c r="Q63" s="9"/>
      <c r="R63" s="9"/>
      <c r="S63" s="9"/>
      <c r="T63" s="9"/>
      <c r="U63" s="9"/>
      <c r="V63" s="9"/>
      <c r="W63" s="9"/>
    </row>
    <row r="64" spans="1:23" s="115" customFormat="1" ht="18" customHeight="1" x14ac:dyDescent="0.35">
      <c r="A64" s="19"/>
      <c r="B64" s="111" t="s">
        <v>463</v>
      </c>
      <c r="C64" s="137"/>
      <c r="D64" s="294"/>
      <c r="E64" s="294"/>
      <c r="F64" s="294"/>
      <c r="G64" s="294"/>
      <c r="H64" s="294"/>
      <c r="I64" s="294"/>
      <c r="J64" s="294"/>
      <c r="K64" s="294"/>
      <c r="L64" s="22"/>
      <c r="M64" s="12"/>
      <c r="Q64" s="9"/>
      <c r="R64" s="9"/>
      <c r="S64" s="9"/>
      <c r="T64" s="9"/>
      <c r="U64" s="9"/>
      <c r="V64" s="9"/>
      <c r="W64" s="9"/>
    </row>
    <row r="65" spans="1:23" s="115" customFormat="1" ht="18" customHeight="1" x14ac:dyDescent="0.35">
      <c r="A65" s="19"/>
      <c r="B65" s="111" t="s">
        <v>456</v>
      </c>
      <c r="C65" s="137"/>
      <c r="D65" s="294"/>
      <c r="E65" s="294"/>
      <c r="F65" s="294"/>
      <c r="G65" s="294"/>
      <c r="H65" s="294"/>
      <c r="I65" s="294"/>
      <c r="J65" s="294"/>
      <c r="K65" s="294"/>
      <c r="L65" s="22"/>
      <c r="M65" s="12"/>
      <c r="Q65" s="9"/>
      <c r="R65" s="9"/>
      <c r="S65" s="9"/>
      <c r="T65" s="9"/>
      <c r="U65" s="9"/>
      <c r="V65" s="9"/>
      <c r="W65" s="9"/>
    </row>
    <row r="66" spans="1:23" s="115" customFormat="1" ht="18" customHeight="1" x14ac:dyDescent="0.35">
      <c r="A66" s="19"/>
      <c r="B66" s="111" t="s">
        <v>457</v>
      </c>
      <c r="C66" s="137"/>
      <c r="D66" s="294"/>
      <c r="E66" s="294"/>
      <c r="F66" s="294"/>
      <c r="G66" s="294"/>
      <c r="H66" s="294"/>
      <c r="I66" s="294"/>
      <c r="J66" s="294"/>
      <c r="K66" s="294"/>
      <c r="L66" s="22"/>
      <c r="M66" s="12"/>
      <c r="Q66" s="9"/>
      <c r="R66" s="9"/>
      <c r="S66" s="9"/>
      <c r="T66" s="9"/>
      <c r="U66" s="9"/>
      <c r="V66" s="9"/>
      <c r="W66" s="9"/>
    </row>
    <row r="67" spans="1:23" s="164" customFormat="1" ht="18" customHeight="1" x14ac:dyDescent="0.35">
      <c r="A67" s="19"/>
      <c r="B67" s="160" t="s">
        <v>458</v>
      </c>
      <c r="C67" s="160"/>
      <c r="D67" s="291"/>
      <c r="E67" s="292"/>
      <c r="F67" s="292"/>
      <c r="G67" s="292"/>
      <c r="H67" s="292"/>
      <c r="I67" s="292"/>
      <c r="J67" s="292"/>
      <c r="K67" s="293"/>
      <c r="L67" s="22"/>
      <c r="M67" s="12"/>
      <c r="Q67" s="9"/>
      <c r="R67" s="9"/>
      <c r="S67" s="9"/>
      <c r="T67" s="9"/>
      <c r="U67" s="9"/>
      <c r="V67" s="9"/>
      <c r="W67" s="9"/>
    </row>
    <row r="68" spans="1:23" s="115" customFormat="1" ht="18" customHeight="1" x14ac:dyDescent="0.35">
      <c r="A68" s="19"/>
      <c r="B68" s="111" t="s">
        <v>459</v>
      </c>
      <c r="C68" s="137"/>
      <c r="D68" s="294"/>
      <c r="E68" s="294"/>
      <c r="F68" s="294"/>
      <c r="G68" s="294"/>
      <c r="H68" s="294"/>
      <c r="I68" s="294"/>
      <c r="J68" s="294"/>
      <c r="K68" s="294"/>
      <c r="L68" s="22"/>
      <c r="M68" s="12"/>
      <c r="Q68" s="9"/>
      <c r="R68" s="9"/>
      <c r="S68" s="9"/>
      <c r="T68" s="9"/>
      <c r="U68" s="9"/>
      <c r="V68" s="9"/>
      <c r="W68" s="9"/>
    </row>
    <row r="69" spans="1:23" s="115" customFormat="1" ht="18" customHeight="1" x14ac:dyDescent="0.35">
      <c r="A69" s="19"/>
      <c r="B69" s="111" t="s">
        <v>473</v>
      </c>
      <c r="C69" s="137"/>
      <c r="D69" s="294"/>
      <c r="E69" s="294"/>
      <c r="F69" s="294"/>
      <c r="G69" s="294"/>
      <c r="H69" s="294"/>
      <c r="I69" s="294"/>
      <c r="J69" s="294"/>
      <c r="K69" s="294"/>
      <c r="L69" s="22"/>
      <c r="M69" s="12"/>
      <c r="Q69" s="9"/>
      <c r="R69" s="9"/>
      <c r="S69" s="9"/>
      <c r="T69" s="9"/>
      <c r="U69" s="9"/>
      <c r="V69" s="9"/>
      <c r="W69" s="9"/>
    </row>
    <row r="70" spans="1:23" s="115" customFormat="1" ht="10" customHeight="1" x14ac:dyDescent="0.35">
      <c r="A70" s="19"/>
      <c r="B70" s="111"/>
      <c r="C70" s="137"/>
      <c r="D70" s="114"/>
      <c r="E70" s="138"/>
      <c r="F70" s="138"/>
      <c r="G70" s="138"/>
      <c r="H70" s="138"/>
      <c r="I70" s="138"/>
      <c r="J70" s="138"/>
      <c r="K70" s="138"/>
      <c r="L70" s="22"/>
      <c r="M70" s="12"/>
      <c r="Q70" s="9"/>
      <c r="R70" s="9"/>
      <c r="S70" s="9"/>
      <c r="T70" s="9"/>
      <c r="U70" s="9"/>
      <c r="V70" s="9"/>
      <c r="W70" s="9"/>
    </row>
    <row r="71" spans="1:23" s="115" customFormat="1" ht="54" customHeight="1" x14ac:dyDescent="0.35">
      <c r="A71" s="19"/>
      <c r="B71" s="23" t="s">
        <v>474</v>
      </c>
      <c r="C71" s="23"/>
      <c r="D71" s="303"/>
      <c r="E71" s="303"/>
      <c r="F71" s="303"/>
      <c r="G71" s="303"/>
      <c r="H71" s="303"/>
      <c r="I71" s="303"/>
      <c r="J71" s="303"/>
      <c r="K71" s="303"/>
      <c r="L71" s="22"/>
      <c r="M71" s="12"/>
      <c r="Q71" s="9"/>
      <c r="R71" s="9"/>
      <c r="S71" s="9"/>
      <c r="T71" s="9"/>
      <c r="U71" s="9"/>
      <c r="V71" s="9"/>
      <c r="W71" s="9"/>
    </row>
    <row r="72" spans="1:23" s="115" customFormat="1" ht="10" customHeight="1" x14ac:dyDescent="0.35">
      <c r="A72" s="24"/>
      <c r="B72" s="25"/>
      <c r="C72" s="25"/>
      <c r="D72" s="25"/>
      <c r="E72" s="25"/>
      <c r="F72" s="25"/>
      <c r="G72" s="25"/>
      <c r="H72" s="25"/>
      <c r="I72" s="25"/>
      <c r="J72" s="25"/>
      <c r="K72" s="25"/>
      <c r="L72" s="26"/>
      <c r="M72" s="12"/>
      <c r="Q72" s="9"/>
      <c r="R72" s="9"/>
      <c r="S72" s="9"/>
      <c r="T72" s="9"/>
      <c r="U72" s="9"/>
      <c r="V72" s="9"/>
      <c r="W72" s="9"/>
    </row>
    <row r="73" spans="1:23" s="115" customFormat="1" ht="10" customHeight="1" x14ac:dyDescent="0.35">
      <c r="A73" s="9"/>
      <c r="B73" s="9"/>
      <c r="C73" s="9"/>
      <c r="D73" s="9"/>
      <c r="E73" s="9"/>
      <c r="F73" s="9"/>
      <c r="G73" s="9"/>
      <c r="H73" s="9"/>
      <c r="I73" s="9"/>
      <c r="J73" s="9"/>
      <c r="K73" s="9"/>
      <c r="M73" s="12"/>
      <c r="Q73" s="9"/>
      <c r="R73" s="9"/>
      <c r="S73" s="9"/>
      <c r="T73" s="9"/>
      <c r="U73" s="9"/>
      <c r="V73" s="9"/>
      <c r="W73" s="9"/>
    </row>
  </sheetData>
  <sheetProtection algorithmName="SHA-512" hashValue="WVaZuB8U3zQn82yKZ+D/ztTejhhJA0l/leVgztew32AVlUOYOkXiyYJTIzNU+1g1x4dDHMxdTpGQyh4ZX7yKIw==" saltValue="/B65uB6PDfHXuCgX0BTYiA==" spinCount="100000" sheet="1" objects="1" scenarios="1"/>
  <mergeCells count="55">
    <mergeCell ref="B60:K60"/>
    <mergeCell ref="B6:K6"/>
    <mergeCell ref="D31:K31"/>
    <mergeCell ref="D47:K47"/>
    <mergeCell ref="D48:K48"/>
    <mergeCell ref="D49:K49"/>
    <mergeCell ref="D40:K40"/>
    <mergeCell ref="D43:K43"/>
    <mergeCell ref="D44:K44"/>
    <mergeCell ref="D45:K45"/>
    <mergeCell ref="D46:K46"/>
    <mergeCell ref="D50:K50"/>
    <mergeCell ref="D53:K53"/>
    <mergeCell ref="D54:K54"/>
    <mergeCell ref="D57:K57"/>
    <mergeCell ref="D51:K51"/>
    <mergeCell ref="D68:K68"/>
    <mergeCell ref="D69:K69"/>
    <mergeCell ref="D71:K71"/>
    <mergeCell ref="D62:K62"/>
    <mergeCell ref="D63:K63"/>
    <mergeCell ref="D64:K64"/>
    <mergeCell ref="D65:K65"/>
    <mergeCell ref="D66:K66"/>
    <mergeCell ref="D67:K67"/>
    <mergeCell ref="D52:K52"/>
    <mergeCell ref="D58:K58"/>
    <mergeCell ref="D34:K34"/>
    <mergeCell ref="D35:K35"/>
    <mergeCell ref="D37:K37"/>
    <mergeCell ref="D38:K38"/>
    <mergeCell ref="D39:K39"/>
    <mergeCell ref="D36:K36"/>
    <mergeCell ref="D33:K33"/>
    <mergeCell ref="D14:K14"/>
    <mergeCell ref="D23:K23"/>
    <mergeCell ref="D24:K24"/>
    <mergeCell ref="D25:K25"/>
    <mergeCell ref="D26:K26"/>
    <mergeCell ref="D16:E16"/>
    <mergeCell ref="G16:K16"/>
    <mergeCell ref="D17:E17"/>
    <mergeCell ref="G17:K17"/>
    <mergeCell ref="D18:E18"/>
    <mergeCell ref="D20:K20"/>
    <mergeCell ref="B4:L4"/>
    <mergeCell ref="D27:K27"/>
    <mergeCell ref="D28:K28"/>
    <mergeCell ref="D29:K29"/>
    <mergeCell ref="D32:K32"/>
    <mergeCell ref="D8:K8"/>
    <mergeCell ref="D7:K7"/>
    <mergeCell ref="D9:K9"/>
    <mergeCell ref="D12:K12"/>
    <mergeCell ref="D13:K13"/>
  </mergeCells>
  <dataValidations count="6">
    <dataValidation type="list" allowBlank="1" showInputMessage="1" showErrorMessage="1" sqref="D57" xr:uid="{00000000-0002-0000-0100-000000000000}">
      <formula1>Rechnung_an</formula1>
    </dataValidation>
    <dataValidation type="list" allowBlank="1" showInputMessage="1" showErrorMessage="1" sqref="D14" xr:uid="{00000000-0002-0000-0100-000002000000}">
      <formula1>Sprachen</formula1>
    </dataValidation>
    <dataValidation type="list" allowBlank="1" showInputMessage="1" showErrorMessage="1" sqref="D43" xr:uid="{00000000-0002-0000-0100-000003000000}">
      <formula1>Branchen</formula1>
    </dataValidation>
    <dataValidation type="list" allowBlank="1" showInputMessage="1" showErrorMessage="1" sqref="D23" xr:uid="{00000000-0002-0000-0100-000004000000}">
      <formula1>Anrede</formula1>
    </dataValidation>
    <dataValidation type="list" allowBlank="1" showInputMessage="1" showErrorMessage="1" sqref="D8:K8 D13:K13" xr:uid="{EEF20BE0-31DD-4122-AA5B-2104C9F426EC}">
      <formula1>Zertifikate</formula1>
    </dataValidation>
    <dataValidation type="list" allowBlank="1" showInputMessage="1" showErrorMessage="1" sqref="D28:K28 D37:K37 D51:K51 D68:K68" xr:uid="{B5D10D9B-CD7B-4B7C-957C-FAB1C5512791}">
      <formula1>Länder</formula1>
    </dataValidation>
  </dataValidations>
  <printOptions horizontalCentered="1"/>
  <pageMargins left="0.39370078740157483" right="0.39370078740157483" top="1.5748031496062993" bottom="0.59055118110236227" header="0.39370078740157483" footer="0.31496062992125984"/>
  <pageSetup paperSize="9" scale="94" fitToHeight="0" orientation="portrait" r:id="rId1"/>
  <headerFooter>
    <oddHeader>&amp;L&amp;"Verdana,Standard"&amp;9&amp;G&amp;C&amp;"Verdana,Fett"&amp;12
IPMA Level D
Demande de recertification
Données personnelles&amp;R&amp;G</oddHeader>
    <oddFooter>&amp;L&amp;"Verdana,Standard"&amp;9© VZPM&amp;C&amp;"Verdana,Standard"&amp;9&amp;F&amp;R&amp;"Verdana,Standard"&amp;9&amp;A page &amp;P/&amp;N</oddFooter>
  </headerFooter>
  <rowBreaks count="1" manualBreakCount="1">
    <brk id="43" max="1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5"/>
  <sheetViews>
    <sheetView showGridLines="0" zoomScaleNormal="100" workbookViewId="0"/>
  </sheetViews>
  <sheetFormatPr baseColWidth="10" defaultColWidth="11.453125" defaultRowHeight="18" customHeight="1" outlineLevelRow="1" x14ac:dyDescent="0.35"/>
  <cols>
    <col min="1" max="1" width="1.7265625" style="9" customWidth="1"/>
    <col min="2" max="2" width="20.7265625" style="9" customWidth="1"/>
    <col min="3" max="3" width="30.7265625" style="9" customWidth="1"/>
    <col min="4" max="4" width="16.7265625" style="9" customWidth="1"/>
    <col min="5" max="5" width="1.7265625" style="9" customWidth="1"/>
    <col min="6" max="6" width="14.7265625" style="9" customWidth="1"/>
    <col min="7" max="8" width="15.7265625" style="9" customWidth="1"/>
    <col min="9" max="9" width="1.7265625" style="9" customWidth="1"/>
    <col min="10" max="10" width="11.453125" style="115" customWidth="1"/>
    <col min="11" max="11" width="11.453125" style="12" customWidth="1"/>
    <col min="12" max="14" width="11.453125" style="115"/>
    <col min="15" max="16384" width="11.453125" style="9"/>
  </cols>
  <sheetData>
    <row r="1" spans="1:21" s="12" customFormat="1" ht="10" customHeight="1" x14ac:dyDescent="0.25">
      <c r="A1" s="53"/>
      <c r="B1" s="54"/>
      <c r="C1" s="55"/>
      <c r="D1" s="55"/>
      <c r="E1" s="55"/>
      <c r="F1" s="55"/>
      <c r="G1" s="55"/>
      <c r="H1" s="55"/>
      <c r="I1" s="56"/>
      <c r="J1" s="115"/>
      <c r="L1" s="115"/>
      <c r="M1" s="115"/>
      <c r="N1" s="115"/>
      <c r="O1" s="9"/>
      <c r="P1" s="9"/>
      <c r="Q1" s="9"/>
      <c r="R1" s="9"/>
      <c r="S1" s="9"/>
      <c r="T1" s="9"/>
      <c r="U1" s="9"/>
    </row>
    <row r="2" spans="1:21" s="12" customFormat="1" ht="18" customHeight="1" x14ac:dyDescent="0.25">
      <c r="A2" s="57"/>
      <c r="B2" s="314" t="s">
        <v>475</v>
      </c>
      <c r="C2" s="314"/>
      <c r="D2" s="315" t="s">
        <v>1089</v>
      </c>
      <c r="E2" s="315"/>
      <c r="F2" s="315"/>
      <c r="G2" s="316"/>
      <c r="H2" s="86">
        <f>SUM(H5:H11)</f>
        <v>0</v>
      </c>
      <c r="I2" s="60"/>
      <c r="J2" s="115"/>
      <c r="L2" s="115"/>
      <c r="M2" s="115"/>
      <c r="N2" s="115"/>
      <c r="O2" s="9"/>
      <c r="P2" s="9"/>
      <c r="Q2" s="9"/>
      <c r="R2" s="9"/>
      <c r="S2" s="9"/>
      <c r="T2" s="9"/>
      <c r="U2" s="9"/>
    </row>
    <row r="3" spans="1:21" s="12" customFormat="1" ht="10" customHeight="1" x14ac:dyDescent="0.25">
      <c r="A3" s="57"/>
      <c r="B3" s="20"/>
      <c r="C3" s="58"/>
      <c r="D3" s="58"/>
      <c r="E3" s="58"/>
      <c r="F3" s="58"/>
      <c r="G3" s="58"/>
      <c r="H3" s="58"/>
      <c r="I3" s="60"/>
      <c r="J3" s="115"/>
      <c r="L3" s="115"/>
      <c r="M3" s="115"/>
      <c r="N3" s="115"/>
      <c r="O3" s="9"/>
      <c r="P3" s="9"/>
      <c r="Q3" s="9"/>
      <c r="R3" s="9"/>
      <c r="S3" s="9"/>
      <c r="T3" s="9"/>
      <c r="U3" s="9"/>
    </row>
    <row r="4" spans="1:21" s="12" customFormat="1" ht="18" customHeight="1" x14ac:dyDescent="0.25">
      <c r="A4" s="57"/>
      <c r="B4" s="58"/>
      <c r="C4" s="58"/>
      <c r="D4" s="58"/>
      <c r="E4" s="58"/>
      <c r="F4" s="59" t="s">
        <v>485</v>
      </c>
      <c r="G4" s="59" t="s">
        <v>486</v>
      </c>
      <c r="H4" s="59" t="s">
        <v>483</v>
      </c>
      <c r="I4" s="60"/>
      <c r="J4" s="115"/>
      <c r="L4" s="115"/>
      <c r="M4" s="115"/>
      <c r="N4" s="115"/>
      <c r="O4" s="9"/>
      <c r="P4" s="9"/>
      <c r="Q4" s="9"/>
      <c r="R4" s="9"/>
      <c r="S4" s="9"/>
      <c r="T4" s="9"/>
      <c r="U4" s="9"/>
    </row>
    <row r="5" spans="1:21" s="12" customFormat="1" ht="18" customHeight="1" x14ac:dyDescent="0.25">
      <c r="A5" s="57"/>
      <c r="B5" s="310" t="s">
        <v>476</v>
      </c>
      <c r="C5" s="311"/>
      <c r="D5" s="312"/>
      <c r="E5" s="62"/>
      <c r="F5" s="63" t="s">
        <v>483</v>
      </c>
      <c r="G5" s="43">
        <f>'Edu1'!G82</f>
        <v>0</v>
      </c>
      <c r="H5" s="52">
        <f>G5</f>
        <v>0</v>
      </c>
      <c r="I5" s="60"/>
      <c r="J5" s="115"/>
      <c r="L5" s="115"/>
      <c r="M5" s="115"/>
      <c r="N5" s="115"/>
      <c r="O5" s="9"/>
      <c r="P5" s="9"/>
      <c r="Q5" s="9"/>
      <c r="R5" s="9"/>
      <c r="S5" s="9"/>
      <c r="T5" s="9"/>
      <c r="U5" s="9"/>
    </row>
    <row r="6" spans="1:21" s="12" customFormat="1" ht="18" customHeight="1" x14ac:dyDescent="0.25">
      <c r="A6" s="57"/>
      <c r="B6" s="310" t="s">
        <v>477</v>
      </c>
      <c r="C6" s="311"/>
      <c r="D6" s="312"/>
      <c r="E6" s="62"/>
      <c r="F6" s="63" t="s">
        <v>483</v>
      </c>
      <c r="G6" s="43">
        <f>'Edu2'!G82</f>
        <v>0</v>
      </c>
      <c r="H6" s="52">
        <f>IF(G6*2&lt;=60,G6*2,60)</f>
        <v>0</v>
      </c>
      <c r="I6" s="60"/>
      <c r="J6" s="115"/>
      <c r="L6" s="115"/>
      <c r="M6" s="115"/>
      <c r="N6" s="115"/>
      <c r="O6" s="9"/>
      <c r="P6" s="9"/>
      <c r="Q6" s="9"/>
      <c r="R6" s="9"/>
      <c r="S6" s="9"/>
      <c r="T6" s="9"/>
      <c r="U6" s="9"/>
    </row>
    <row r="7" spans="1:21" s="12" customFormat="1" ht="18" customHeight="1" x14ac:dyDescent="0.25">
      <c r="A7" s="57"/>
      <c r="B7" s="310" t="s">
        <v>478</v>
      </c>
      <c r="C7" s="311"/>
      <c r="D7" s="312"/>
      <c r="E7" s="62"/>
      <c r="F7" s="63" t="s">
        <v>484</v>
      </c>
      <c r="G7" s="43">
        <f>'Edu3'!G38</f>
        <v>0</v>
      </c>
      <c r="H7" s="52">
        <f>ROUND(IF(G7/3&lt;=60,G7/3,60),0)</f>
        <v>0</v>
      </c>
      <c r="I7" s="60"/>
      <c r="J7" s="115"/>
      <c r="L7" s="115"/>
      <c r="M7" s="115"/>
      <c r="N7" s="115"/>
      <c r="O7" s="9"/>
      <c r="P7" s="9"/>
      <c r="Q7" s="9"/>
      <c r="R7" s="9"/>
      <c r="S7" s="9"/>
      <c r="T7" s="9"/>
      <c r="U7" s="9"/>
    </row>
    <row r="8" spans="1:21" s="12" customFormat="1" ht="18" customHeight="1" x14ac:dyDescent="0.25">
      <c r="A8" s="57"/>
      <c r="B8" s="310" t="s">
        <v>479</v>
      </c>
      <c r="C8" s="311"/>
      <c r="D8" s="312"/>
      <c r="E8" s="62"/>
      <c r="F8" s="63" t="s">
        <v>484</v>
      </c>
      <c r="G8" s="43">
        <f>'Edu4'!G82</f>
        <v>0</v>
      </c>
      <c r="H8" s="52">
        <f>ROUND(IF(G8*3/60&lt;=75,G8*3/60,75),0)</f>
        <v>0</v>
      </c>
      <c r="I8" s="60"/>
      <c r="J8" s="115"/>
      <c r="L8" s="115"/>
      <c r="M8" s="115"/>
      <c r="N8" s="115"/>
      <c r="O8" s="9"/>
      <c r="P8" s="9"/>
      <c r="Q8" s="9"/>
      <c r="R8" s="9"/>
      <c r="S8" s="9"/>
      <c r="T8" s="9"/>
      <c r="U8" s="9"/>
    </row>
    <row r="9" spans="1:21" ht="18" customHeight="1" x14ac:dyDescent="0.25">
      <c r="A9" s="57"/>
      <c r="B9" s="310" t="s">
        <v>480</v>
      </c>
      <c r="C9" s="311"/>
      <c r="D9" s="312"/>
      <c r="E9" s="62"/>
      <c r="F9" s="63" t="s">
        <v>483</v>
      </c>
      <c r="G9" s="43">
        <f>'Edu5'!G12</f>
        <v>0</v>
      </c>
      <c r="H9" s="43">
        <f>G9</f>
        <v>0</v>
      </c>
      <c r="I9" s="60"/>
    </row>
    <row r="10" spans="1:21" ht="18" customHeight="1" x14ac:dyDescent="0.25">
      <c r="A10" s="57"/>
      <c r="B10" s="310" t="s">
        <v>481</v>
      </c>
      <c r="C10" s="311"/>
      <c r="D10" s="312"/>
      <c r="E10" s="62"/>
      <c r="F10" s="63" t="s">
        <v>483</v>
      </c>
      <c r="G10" s="43">
        <f>'Edu6'!H21</f>
        <v>0</v>
      </c>
      <c r="H10" s="52">
        <f>IF(G10&lt;=100,G10,100)</f>
        <v>0</v>
      </c>
      <c r="I10" s="60"/>
    </row>
    <row r="11" spans="1:21" ht="18" customHeight="1" x14ac:dyDescent="0.25">
      <c r="A11" s="57"/>
      <c r="B11" s="310" t="s">
        <v>482</v>
      </c>
      <c r="C11" s="311"/>
      <c r="D11" s="312"/>
      <c r="E11" s="62"/>
      <c r="F11" s="63" t="s">
        <v>483</v>
      </c>
      <c r="G11" s="43">
        <f>'Edu7'!G30</f>
        <v>0</v>
      </c>
      <c r="H11" s="52">
        <f>IF(G11&lt;=40,G11,40)</f>
        <v>0</v>
      </c>
      <c r="I11" s="60"/>
    </row>
    <row r="12" spans="1:21" ht="10" customHeight="1" x14ac:dyDescent="0.25">
      <c r="A12" s="64"/>
      <c r="B12" s="33"/>
      <c r="C12" s="65"/>
      <c r="D12" s="65"/>
      <c r="E12" s="65"/>
      <c r="F12" s="65"/>
      <c r="G12" s="65"/>
      <c r="H12" s="66"/>
      <c r="I12" s="61"/>
    </row>
    <row r="13" spans="1:21" ht="10" customHeight="1" x14ac:dyDescent="0.25">
      <c r="A13" s="5"/>
      <c r="B13" s="6"/>
      <c r="C13" s="5"/>
      <c r="D13" s="5"/>
      <c r="E13" s="5"/>
      <c r="F13" s="5"/>
      <c r="G13" s="5"/>
      <c r="H13" s="7"/>
      <c r="I13" s="5"/>
      <c r="J13" s="11"/>
      <c r="K13" s="13"/>
    </row>
    <row r="14" spans="1:21" ht="10" customHeight="1" x14ac:dyDescent="0.25">
      <c r="A14" s="53"/>
      <c r="B14" s="67"/>
      <c r="C14" s="55"/>
      <c r="D14" s="55"/>
      <c r="E14" s="55"/>
      <c r="F14" s="55"/>
      <c r="G14" s="55"/>
      <c r="H14" s="68"/>
      <c r="I14" s="56"/>
    </row>
    <row r="15" spans="1:21" ht="18" customHeight="1" x14ac:dyDescent="0.25">
      <c r="A15" s="57"/>
      <c r="B15" s="314" t="s">
        <v>487</v>
      </c>
      <c r="C15" s="314"/>
      <c r="D15" s="315" t="s">
        <v>488</v>
      </c>
      <c r="E15" s="315"/>
      <c r="F15" s="315"/>
      <c r="G15" s="316"/>
      <c r="H15" s="42">
        <f>IF(H18+H21&lt;=100,H18+H21,100)</f>
        <v>0</v>
      </c>
      <c r="I15" s="60"/>
    </row>
    <row r="16" spans="1:21" ht="10" customHeight="1" x14ac:dyDescent="0.25">
      <c r="A16" s="57"/>
      <c r="B16" s="150"/>
      <c r="C16" s="58"/>
      <c r="D16" s="58"/>
      <c r="E16" s="58"/>
      <c r="F16" s="58"/>
      <c r="G16" s="58"/>
      <c r="H16" s="31"/>
      <c r="I16" s="60"/>
    </row>
    <row r="17" spans="1:14" ht="18" customHeight="1" x14ac:dyDescent="0.25">
      <c r="A17" s="57"/>
      <c r="B17" s="304" t="s">
        <v>492</v>
      </c>
      <c r="C17" s="304"/>
      <c r="D17" s="304"/>
      <c r="E17" s="150"/>
      <c r="F17" s="150"/>
      <c r="G17" s="154" t="s">
        <v>489</v>
      </c>
      <c r="H17" s="81">
        <f>MP!J7</f>
        <v>0</v>
      </c>
      <c r="I17" s="60"/>
    </row>
    <row r="18" spans="1:14" ht="18" customHeight="1" x14ac:dyDescent="0.25">
      <c r="A18" s="57"/>
      <c r="B18" s="304" t="s">
        <v>491</v>
      </c>
      <c r="C18" s="304"/>
      <c r="D18" s="304"/>
      <c r="E18" s="150"/>
      <c r="F18" s="150"/>
      <c r="G18" s="154" t="s">
        <v>490</v>
      </c>
      <c r="H18" s="81">
        <f>H17*5</f>
        <v>0</v>
      </c>
      <c r="I18" s="60"/>
    </row>
    <row r="19" spans="1:14" ht="10" customHeight="1" x14ac:dyDescent="0.25">
      <c r="A19" s="57"/>
      <c r="B19" s="219"/>
      <c r="C19" s="219"/>
      <c r="D19" s="219"/>
      <c r="E19" s="219"/>
      <c r="F19" s="219"/>
      <c r="G19" s="222"/>
      <c r="H19" s="265"/>
      <c r="I19" s="60"/>
      <c r="J19" s="224"/>
      <c r="L19" s="224"/>
      <c r="M19" s="224"/>
      <c r="N19" s="224"/>
    </row>
    <row r="20" spans="1:14" ht="18" customHeight="1" x14ac:dyDescent="0.25">
      <c r="A20" s="57"/>
      <c r="B20" s="304" t="s">
        <v>493</v>
      </c>
      <c r="C20" s="304"/>
      <c r="D20" s="304"/>
      <c r="E20" s="219"/>
      <c r="F20" s="219"/>
      <c r="G20" s="223" t="s">
        <v>489</v>
      </c>
      <c r="H20" s="81">
        <f>Agil!J7</f>
        <v>0</v>
      </c>
      <c r="I20" s="60"/>
      <c r="J20" s="224"/>
      <c r="L20" s="224"/>
      <c r="M20" s="224"/>
      <c r="N20" s="224"/>
    </row>
    <row r="21" spans="1:14" ht="18" customHeight="1" x14ac:dyDescent="0.25">
      <c r="A21" s="57"/>
      <c r="B21" s="304" t="s">
        <v>491</v>
      </c>
      <c r="C21" s="304"/>
      <c r="D21" s="304"/>
      <c r="E21" s="219"/>
      <c r="F21" s="219"/>
      <c r="G21" s="223" t="s">
        <v>490</v>
      </c>
      <c r="H21" s="81">
        <f>H20*5</f>
        <v>0</v>
      </c>
      <c r="I21" s="60"/>
      <c r="J21" s="224"/>
      <c r="L21" s="224"/>
      <c r="M21" s="224"/>
      <c r="N21" s="224"/>
    </row>
    <row r="22" spans="1:14" ht="10" customHeight="1" x14ac:dyDescent="0.25">
      <c r="A22" s="64"/>
      <c r="B22" s="77"/>
      <c r="C22" s="151"/>
      <c r="D22" s="79"/>
      <c r="E22" s="79"/>
      <c r="F22" s="79"/>
      <c r="G22" s="80"/>
      <c r="H22" s="51"/>
      <c r="I22" s="61"/>
    </row>
    <row r="23" spans="1:14" ht="10" customHeight="1" x14ac:dyDescent="0.25">
      <c r="A23" s="76"/>
      <c r="B23" s="71"/>
      <c r="C23" s="72"/>
      <c r="D23" s="73"/>
      <c r="E23" s="73"/>
      <c r="F23" s="73"/>
      <c r="G23" s="74"/>
      <c r="H23" s="75"/>
      <c r="I23" s="76"/>
    </row>
    <row r="24" spans="1:14" ht="10" customHeight="1" x14ac:dyDescent="0.25">
      <c r="A24" s="53"/>
      <c r="B24" s="67"/>
      <c r="C24" s="55"/>
      <c r="D24" s="55"/>
      <c r="E24" s="55"/>
      <c r="F24" s="55"/>
      <c r="G24" s="55"/>
      <c r="H24" s="68"/>
      <c r="I24" s="56"/>
      <c r="J24" s="152"/>
      <c r="L24" s="152"/>
      <c r="M24" s="152"/>
      <c r="N24" s="152"/>
    </row>
    <row r="25" spans="1:14" ht="18" customHeight="1" x14ac:dyDescent="0.25">
      <c r="A25" s="57"/>
      <c r="B25" s="314" t="s">
        <v>494</v>
      </c>
      <c r="C25" s="314"/>
      <c r="D25" s="314"/>
      <c r="E25" s="58"/>
      <c r="F25" s="58"/>
      <c r="G25" s="153" t="s">
        <v>490</v>
      </c>
      <c r="H25" s="42">
        <f>H2+H15</f>
        <v>0</v>
      </c>
      <c r="I25" s="60"/>
      <c r="J25" s="152"/>
      <c r="L25" s="152"/>
      <c r="M25" s="152"/>
      <c r="N25" s="152"/>
    </row>
    <row r="26" spans="1:14" ht="10" customHeight="1" x14ac:dyDescent="0.25">
      <c r="A26" s="64"/>
      <c r="B26" s="33"/>
      <c r="C26" s="65"/>
      <c r="D26" s="65"/>
      <c r="E26" s="65"/>
      <c r="F26" s="65"/>
      <c r="G26" s="65"/>
      <c r="H26" s="35"/>
      <c r="I26" s="61"/>
      <c r="J26" s="152"/>
      <c r="L26" s="152"/>
      <c r="M26" s="152"/>
      <c r="N26" s="152"/>
    </row>
    <row r="27" spans="1:14" ht="10" customHeight="1" x14ac:dyDescent="0.25">
      <c r="A27" s="76"/>
      <c r="B27" s="71"/>
      <c r="C27" s="72"/>
      <c r="D27" s="73"/>
      <c r="E27" s="73"/>
      <c r="F27" s="73"/>
      <c r="G27" s="74"/>
      <c r="H27" s="75"/>
      <c r="I27" s="76"/>
      <c r="J27" s="152"/>
      <c r="L27" s="152"/>
      <c r="M27" s="152"/>
      <c r="N27" s="152"/>
    </row>
    <row r="28" spans="1:14" ht="10" customHeight="1" x14ac:dyDescent="0.25">
      <c r="A28" s="53"/>
      <c r="B28" s="82"/>
      <c r="C28" s="83"/>
      <c r="D28" s="84"/>
      <c r="E28" s="84"/>
      <c r="F28" s="84"/>
      <c r="G28" s="85"/>
      <c r="H28" s="50"/>
      <c r="I28" s="56"/>
    </row>
    <row r="29" spans="1:14" ht="18" customHeight="1" x14ac:dyDescent="0.25">
      <c r="A29" s="57"/>
      <c r="B29" s="322" t="s">
        <v>495</v>
      </c>
      <c r="C29" s="322"/>
      <c r="D29" s="118" t="s">
        <v>4</v>
      </c>
      <c r="E29" s="118"/>
      <c r="F29" s="323" t="s">
        <v>263</v>
      </c>
      <c r="G29" s="323"/>
      <c r="H29" s="323"/>
      <c r="I29" s="60"/>
    </row>
    <row r="30" spans="1:14" ht="10" customHeight="1" x14ac:dyDescent="0.25">
      <c r="A30" s="57"/>
      <c r="B30" s="69"/>
      <c r="C30" s="114"/>
      <c r="D30" s="118"/>
      <c r="E30" s="118"/>
      <c r="F30" s="118"/>
      <c r="G30" s="70"/>
      <c r="H30" s="44"/>
      <c r="I30" s="60"/>
    </row>
    <row r="31" spans="1:14" ht="18" customHeight="1" x14ac:dyDescent="0.25">
      <c r="A31" s="57"/>
      <c r="B31" s="114" t="s">
        <v>496</v>
      </c>
      <c r="C31" s="114"/>
      <c r="D31" s="113" t="str">
        <f>Pers!D12</f>
        <v>D</v>
      </c>
      <c r="E31" s="118"/>
      <c r="F31" s="313">
        <f>Pers!D13</f>
        <v>0</v>
      </c>
      <c r="G31" s="313"/>
      <c r="H31" s="313"/>
      <c r="I31" s="60"/>
    </row>
    <row r="32" spans="1:14" ht="10" customHeight="1" x14ac:dyDescent="0.25">
      <c r="A32" s="57"/>
      <c r="B32" s="114"/>
      <c r="C32" s="114"/>
      <c r="D32" s="69"/>
      <c r="E32" s="118"/>
      <c r="F32" s="69"/>
      <c r="G32" s="69"/>
      <c r="H32" s="69"/>
      <c r="I32" s="60"/>
    </row>
    <row r="33" spans="1:15" ht="18" customHeight="1" x14ac:dyDescent="0.25">
      <c r="A33" s="57"/>
      <c r="B33" s="114" t="s">
        <v>497</v>
      </c>
      <c r="C33" s="319" t="str">
        <f>IF(H25&lt;139.5,"Vous n'avez pas démontré suffisamment d'heures de formation.",IF(AND(H25&gt;=139.5,H25&lt;174.5),"Il reste encore quelques heures de formation à suivre. N'hésitez pas à nous contacter.","Vous avez démontré suffisamment d'heures de formation."))</f>
        <v>Vous n'avez pas démontré suffisamment d'heures de formation.</v>
      </c>
      <c r="D33" s="319"/>
      <c r="E33" s="319"/>
      <c r="F33" s="319"/>
      <c r="G33" s="319"/>
      <c r="H33" s="319"/>
      <c r="I33" s="60"/>
    </row>
    <row r="34" spans="1:15" ht="10" customHeight="1" x14ac:dyDescent="0.25">
      <c r="A34" s="57"/>
      <c r="B34" s="114"/>
      <c r="C34" s="114"/>
      <c r="D34" s="118"/>
      <c r="E34" s="118"/>
      <c r="F34" s="118"/>
      <c r="G34" s="70"/>
      <c r="H34" s="44"/>
      <c r="I34" s="60"/>
    </row>
    <row r="35" spans="1:15" ht="18" customHeight="1" x14ac:dyDescent="0.25">
      <c r="A35" s="57"/>
      <c r="B35" s="299" t="s">
        <v>498</v>
      </c>
      <c r="C35" s="299"/>
      <c r="D35" s="299"/>
      <c r="E35" s="299"/>
      <c r="F35" s="299"/>
      <c r="G35" s="299"/>
      <c r="H35" s="299"/>
      <c r="I35" s="60"/>
    </row>
    <row r="36" spans="1:15" ht="10" customHeight="1" x14ac:dyDescent="0.25">
      <c r="A36" s="64"/>
      <c r="B36" s="78"/>
      <c r="C36" s="78"/>
      <c r="D36" s="79"/>
      <c r="E36" s="79"/>
      <c r="F36" s="79"/>
      <c r="G36" s="80"/>
      <c r="H36" s="51"/>
      <c r="I36" s="61"/>
    </row>
    <row r="37" spans="1:15" ht="10" customHeight="1" x14ac:dyDescent="0.25">
      <c r="A37" s="88"/>
      <c r="B37" s="89"/>
      <c r="C37" s="89"/>
      <c r="D37" s="90"/>
      <c r="E37" s="90"/>
      <c r="F37" s="90"/>
      <c r="G37" s="91"/>
      <c r="H37" s="92"/>
      <c r="I37" s="88"/>
      <c r="J37" s="11"/>
      <c r="K37" s="13"/>
      <c r="L37" s="11"/>
      <c r="M37" s="11"/>
      <c r="N37" s="11"/>
      <c r="O37" s="10"/>
    </row>
    <row r="38" spans="1:15" ht="18" hidden="1" customHeight="1" outlineLevel="1" x14ac:dyDescent="0.35">
      <c r="A38" s="93"/>
      <c r="B38" s="309" t="s">
        <v>17</v>
      </c>
      <c r="C38" s="309"/>
      <c r="D38" s="309"/>
      <c r="E38" s="309"/>
      <c r="F38" s="309"/>
      <c r="G38" s="309"/>
      <c r="H38" s="309"/>
      <c r="I38" s="93"/>
      <c r="J38" s="11"/>
      <c r="K38" s="13"/>
      <c r="L38" s="11"/>
      <c r="M38" s="11"/>
      <c r="N38" s="11"/>
      <c r="O38" s="10"/>
    </row>
    <row r="39" spans="1:15" ht="10" hidden="1" customHeight="1" outlineLevel="1" x14ac:dyDescent="0.25">
      <c r="A39" s="129"/>
      <c r="B39" s="130"/>
      <c r="C39" s="130"/>
      <c r="D39" s="131"/>
      <c r="E39" s="131"/>
      <c r="F39" s="131"/>
      <c r="G39" s="132"/>
      <c r="H39" s="133"/>
      <c r="I39" s="129"/>
      <c r="J39" s="11"/>
      <c r="K39" s="13"/>
      <c r="L39" s="11"/>
      <c r="M39" s="11"/>
      <c r="N39" s="11"/>
      <c r="O39" s="10"/>
    </row>
    <row r="40" spans="1:15" ht="10" hidden="1" customHeight="1" outlineLevel="1" x14ac:dyDescent="0.25">
      <c r="A40" s="53"/>
      <c r="B40" s="83"/>
      <c r="C40" s="83"/>
      <c r="D40" s="84"/>
      <c r="E40" s="84"/>
      <c r="F40" s="84"/>
      <c r="G40" s="85"/>
      <c r="H40" s="50"/>
      <c r="I40" s="56"/>
      <c r="J40" s="11"/>
      <c r="K40" s="13"/>
      <c r="L40" s="11"/>
      <c r="M40" s="11"/>
      <c r="N40" s="11"/>
      <c r="O40" s="10"/>
    </row>
    <row r="41" spans="1:15" ht="60" hidden="1" customHeight="1" outlineLevel="1" x14ac:dyDescent="0.25">
      <c r="A41" s="57"/>
      <c r="B41" s="110" t="s">
        <v>0</v>
      </c>
      <c r="C41" s="320"/>
      <c r="D41" s="320"/>
      <c r="E41" s="320"/>
      <c r="F41" s="320"/>
      <c r="G41" s="320"/>
      <c r="H41" s="320"/>
      <c r="I41" s="60"/>
      <c r="J41" s="11"/>
      <c r="K41" s="13"/>
      <c r="L41" s="11"/>
      <c r="M41" s="11"/>
      <c r="N41" s="11"/>
      <c r="O41" s="10"/>
    </row>
    <row r="42" spans="1:15" ht="10" hidden="1" customHeight="1" outlineLevel="1" x14ac:dyDescent="0.25">
      <c r="A42" s="64"/>
      <c r="B42" s="78"/>
      <c r="C42" s="78"/>
      <c r="D42" s="79"/>
      <c r="E42" s="79"/>
      <c r="F42" s="79"/>
      <c r="G42" s="80"/>
      <c r="H42" s="51"/>
      <c r="I42" s="61"/>
      <c r="J42" s="11"/>
      <c r="K42" s="13"/>
      <c r="L42" s="11"/>
      <c r="M42" s="11"/>
      <c r="N42" s="11"/>
      <c r="O42" s="10"/>
    </row>
    <row r="43" spans="1:15" ht="10" hidden="1" customHeight="1" outlineLevel="1" x14ac:dyDescent="0.25">
      <c r="A43" s="129"/>
      <c r="B43" s="130"/>
      <c r="C43" s="130"/>
      <c r="D43" s="131"/>
      <c r="E43" s="131"/>
      <c r="F43" s="131"/>
      <c r="G43" s="132"/>
      <c r="H43" s="133"/>
      <c r="I43" s="129"/>
      <c r="J43" s="11"/>
      <c r="K43" s="13"/>
      <c r="L43" s="11"/>
      <c r="M43" s="11"/>
      <c r="N43" s="11"/>
      <c r="O43" s="10"/>
    </row>
    <row r="44" spans="1:15" ht="10" hidden="1" customHeight="1" outlineLevel="1" x14ac:dyDescent="0.25">
      <c r="A44" s="95"/>
      <c r="B44" s="96"/>
      <c r="C44" s="96"/>
      <c r="D44" s="97"/>
      <c r="E44" s="97"/>
      <c r="F44" s="97"/>
      <c r="G44" s="97"/>
      <c r="H44" s="97"/>
      <c r="I44" s="98"/>
    </row>
    <row r="45" spans="1:15" ht="18" hidden="1" customHeight="1" outlineLevel="1" x14ac:dyDescent="0.25">
      <c r="A45" s="99"/>
      <c r="B45" s="317" t="s">
        <v>6</v>
      </c>
      <c r="C45" s="318"/>
      <c r="D45" s="112" t="s">
        <v>5</v>
      </c>
      <c r="E45" s="100"/>
      <c r="F45" s="308"/>
      <c r="G45" s="308"/>
      <c r="H45" s="308"/>
      <c r="I45" s="101"/>
    </row>
    <row r="46" spans="1:15" ht="18" hidden="1" customHeight="1" outlineLevel="1" x14ac:dyDescent="0.25">
      <c r="A46" s="99"/>
      <c r="B46" s="317" t="s">
        <v>27</v>
      </c>
      <c r="C46" s="318"/>
      <c r="D46" s="112" t="s">
        <v>5</v>
      </c>
      <c r="E46" s="100"/>
      <c r="F46" s="308"/>
      <c r="G46" s="308"/>
      <c r="H46" s="308"/>
      <c r="I46" s="101"/>
    </row>
    <row r="47" spans="1:15" ht="18" hidden="1" customHeight="1" outlineLevel="1" x14ac:dyDescent="0.25">
      <c r="A47" s="99"/>
      <c r="B47" s="317" t="s">
        <v>7</v>
      </c>
      <c r="C47" s="318"/>
      <c r="D47" s="112" t="s">
        <v>5</v>
      </c>
      <c r="E47" s="100"/>
      <c r="F47" s="308"/>
      <c r="G47" s="308"/>
      <c r="H47" s="308"/>
      <c r="I47" s="101"/>
    </row>
    <row r="48" spans="1:15" ht="10" hidden="1" customHeight="1" outlineLevel="1" x14ac:dyDescent="0.25">
      <c r="A48" s="99"/>
      <c r="B48" s="116"/>
      <c r="C48" s="116"/>
      <c r="D48" s="100"/>
      <c r="E48" s="100"/>
      <c r="F48" s="100"/>
      <c r="G48" s="100"/>
      <c r="H48" s="100"/>
      <c r="I48" s="101"/>
    </row>
    <row r="49" spans="1:14" ht="18" hidden="1" customHeight="1" outlineLevel="1" x14ac:dyDescent="0.25">
      <c r="A49" s="99"/>
      <c r="B49" s="317" t="s">
        <v>11</v>
      </c>
      <c r="C49" s="318"/>
      <c r="D49" s="326"/>
      <c r="E49" s="326"/>
      <c r="F49" s="326"/>
      <c r="G49" s="326"/>
      <c r="H49" s="326"/>
      <c r="I49" s="101"/>
    </row>
    <row r="50" spans="1:14" ht="10" hidden="1" customHeight="1" outlineLevel="1" x14ac:dyDescent="0.25">
      <c r="A50" s="99"/>
      <c r="B50" s="116"/>
      <c r="C50" s="116"/>
      <c r="D50" s="100"/>
      <c r="E50" s="100"/>
      <c r="F50" s="100"/>
      <c r="G50" s="100"/>
      <c r="H50" s="100"/>
      <c r="I50" s="101"/>
    </row>
    <row r="51" spans="1:14" ht="60" hidden="1" customHeight="1" outlineLevel="1" x14ac:dyDescent="0.25">
      <c r="A51" s="99"/>
      <c r="B51" s="106" t="s">
        <v>16</v>
      </c>
      <c r="C51" s="327"/>
      <c r="D51" s="327"/>
      <c r="E51" s="327"/>
      <c r="F51" s="327"/>
      <c r="G51" s="327"/>
      <c r="H51" s="327"/>
      <c r="I51" s="101"/>
    </row>
    <row r="52" spans="1:14" ht="10" hidden="1" customHeight="1" outlineLevel="1" x14ac:dyDescent="0.25">
      <c r="A52" s="99"/>
      <c r="B52" s="116"/>
      <c r="C52" s="116"/>
      <c r="D52" s="100"/>
      <c r="E52" s="100"/>
      <c r="F52" s="100"/>
      <c r="G52" s="100"/>
      <c r="H52" s="100"/>
      <c r="I52" s="101"/>
    </row>
    <row r="53" spans="1:14" ht="18" hidden="1" customHeight="1" outlineLevel="1" x14ac:dyDescent="0.25">
      <c r="A53" s="99"/>
      <c r="B53" s="116" t="s">
        <v>28</v>
      </c>
      <c r="C53" s="325"/>
      <c r="D53" s="325"/>
      <c r="E53" s="325"/>
      <c r="F53" s="325"/>
      <c r="G53" s="325"/>
      <c r="H53" s="325"/>
      <c r="I53" s="101"/>
      <c r="M53" s="109"/>
    </row>
    <row r="54" spans="1:14" ht="10" hidden="1" customHeight="1" outlineLevel="1" x14ac:dyDescent="0.25">
      <c r="A54" s="99"/>
      <c r="B54" s="116"/>
      <c r="C54" s="116"/>
      <c r="D54" s="100"/>
      <c r="E54" s="100"/>
      <c r="F54" s="100"/>
      <c r="G54" s="100"/>
      <c r="H54" s="100"/>
      <c r="I54" s="101"/>
    </row>
    <row r="55" spans="1:14" ht="18" hidden="1" customHeight="1" outlineLevel="1" x14ac:dyDescent="0.25">
      <c r="A55" s="99"/>
      <c r="B55" s="105" t="s">
        <v>15</v>
      </c>
      <c r="C55" s="112" t="s">
        <v>20</v>
      </c>
      <c r="D55" s="100" t="str">
        <f>IF(H17&gt;60,"Mehr als 60 Monate PM-Tätigkeit nachgewiesen, bitte korrigieren!","")</f>
        <v/>
      </c>
      <c r="E55" s="100"/>
      <c r="F55" s="105" t="s">
        <v>14</v>
      </c>
      <c r="G55" s="324"/>
      <c r="H55" s="324"/>
      <c r="I55" s="101"/>
    </row>
    <row r="56" spans="1:14" ht="10" hidden="1" customHeight="1" outlineLevel="1" x14ac:dyDescent="0.25">
      <c r="A56" s="102"/>
      <c r="B56" s="103"/>
      <c r="C56" s="103"/>
      <c r="D56" s="103"/>
      <c r="E56" s="103"/>
      <c r="F56" s="103"/>
      <c r="G56" s="103"/>
      <c r="H56" s="103"/>
      <c r="I56" s="104"/>
    </row>
    <row r="57" spans="1:14" ht="10" hidden="1" customHeight="1" outlineLevel="1" x14ac:dyDescent="0.35"/>
    <row r="58" spans="1:14" ht="10" hidden="1" customHeight="1" outlineLevel="1" x14ac:dyDescent="0.25">
      <c r="A58" s="95"/>
      <c r="B58" s="96"/>
      <c r="C58" s="96"/>
      <c r="D58" s="97"/>
      <c r="E58" s="97"/>
      <c r="F58" s="97"/>
      <c r="G58" s="97"/>
      <c r="H58" s="97"/>
      <c r="I58" s="98"/>
    </row>
    <row r="59" spans="1:14" ht="18" hidden="1" customHeight="1" outlineLevel="1" x14ac:dyDescent="0.25">
      <c r="A59" s="99"/>
      <c r="B59" s="317" t="s">
        <v>23</v>
      </c>
      <c r="C59" s="317"/>
      <c r="D59" s="326"/>
      <c r="E59" s="326"/>
      <c r="F59" s="326"/>
      <c r="G59" s="326"/>
      <c r="H59" s="326"/>
      <c r="I59" s="101"/>
    </row>
    <row r="60" spans="1:14" ht="10" hidden="1" customHeight="1" outlineLevel="1" x14ac:dyDescent="0.25">
      <c r="A60" s="99"/>
      <c r="B60" s="116"/>
      <c r="C60" s="116"/>
      <c r="D60" s="100"/>
      <c r="E60" s="100"/>
      <c r="F60" s="100"/>
      <c r="G60" s="100"/>
      <c r="H60" s="100"/>
      <c r="I60" s="101"/>
    </row>
    <row r="61" spans="1:14" ht="18" hidden="1" customHeight="1" outlineLevel="1" x14ac:dyDescent="0.25">
      <c r="A61" s="99"/>
      <c r="B61" s="317" t="s">
        <v>19</v>
      </c>
      <c r="C61" s="318"/>
      <c r="D61" s="325"/>
      <c r="E61" s="325"/>
      <c r="F61" s="325"/>
      <c r="G61" s="325"/>
      <c r="H61" s="325"/>
      <c r="I61" s="101"/>
      <c r="M61" s="321"/>
      <c r="N61" s="321"/>
    </row>
    <row r="62" spans="1:14" ht="10" hidden="1" customHeight="1" outlineLevel="1" x14ac:dyDescent="0.25">
      <c r="A62" s="99"/>
      <c r="B62" s="116"/>
      <c r="C62" s="116"/>
      <c r="D62" s="100"/>
      <c r="E62" s="100"/>
      <c r="F62" s="100"/>
      <c r="G62" s="100"/>
      <c r="H62" s="100"/>
      <c r="I62" s="101"/>
    </row>
    <row r="63" spans="1:14" ht="18" hidden="1" customHeight="1" outlineLevel="1" x14ac:dyDescent="0.25">
      <c r="A63" s="99"/>
      <c r="B63" s="105" t="s">
        <v>15</v>
      </c>
      <c r="C63" s="112" t="s">
        <v>20</v>
      </c>
      <c r="D63" s="100" t="str">
        <f>IF(H32&gt;60,"Mehr als 60 Monate PM-Tätigkeit nachgewiesen, bitte korrigieren!","")</f>
        <v/>
      </c>
      <c r="E63" s="100"/>
      <c r="F63" s="105" t="s">
        <v>14</v>
      </c>
      <c r="G63" s="324"/>
      <c r="H63" s="324"/>
      <c r="I63" s="101"/>
    </row>
    <row r="64" spans="1:14" ht="10" hidden="1" customHeight="1" outlineLevel="1" x14ac:dyDescent="0.25">
      <c r="A64" s="102"/>
      <c r="B64" s="103"/>
      <c r="C64" s="103"/>
      <c r="D64" s="103"/>
      <c r="E64" s="103"/>
      <c r="F64" s="103"/>
      <c r="G64" s="103"/>
      <c r="H64" s="103"/>
      <c r="I64" s="104"/>
    </row>
    <row r="65" ht="18" customHeight="1" collapsed="1" x14ac:dyDescent="0.35"/>
  </sheetData>
  <sheetProtection algorithmName="SHA-512" hashValue="rTDeJlH758aNTGDNW9Do1YJA2eXlc/p6D3yljOTqJknQIO+u8KSsv1PlEDNt1kbSo5WzBJk+QzLIES6i/hmvkw==" saltValue="lrRVEYBZ1JkcbUjg0h23OA==" spinCount="100000" sheet="1" objects="1" scenarios="1"/>
  <mergeCells count="40">
    <mergeCell ref="G63:H63"/>
    <mergeCell ref="D61:H61"/>
    <mergeCell ref="D59:H59"/>
    <mergeCell ref="F46:H46"/>
    <mergeCell ref="G55:H55"/>
    <mergeCell ref="C51:H51"/>
    <mergeCell ref="C53:H53"/>
    <mergeCell ref="B47:C47"/>
    <mergeCell ref="B49:C49"/>
    <mergeCell ref="D49:H49"/>
    <mergeCell ref="F47:H47"/>
    <mergeCell ref="M61:N61"/>
    <mergeCell ref="B61:C61"/>
    <mergeCell ref="B59:C59"/>
    <mergeCell ref="B46:C46"/>
    <mergeCell ref="D2:G2"/>
    <mergeCell ref="B2:C2"/>
    <mergeCell ref="B15:C15"/>
    <mergeCell ref="B29:C29"/>
    <mergeCell ref="F29:H29"/>
    <mergeCell ref="B9:D9"/>
    <mergeCell ref="B11:D11"/>
    <mergeCell ref="B17:D17"/>
    <mergeCell ref="B18:D18"/>
    <mergeCell ref="B10:D10"/>
    <mergeCell ref="B5:D5"/>
    <mergeCell ref="B6:D6"/>
    <mergeCell ref="B35:H35"/>
    <mergeCell ref="F45:H45"/>
    <mergeCell ref="B38:H38"/>
    <mergeCell ref="B7:D7"/>
    <mergeCell ref="B20:D20"/>
    <mergeCell ref="B21:D21"/>
    <mergeCell ref="B8:D8"/>
    <mergeCell ref="F31:H31"/>
    <mergeCell ref="B25:D25"/>
    <mergeCell ref="D15:G15"/>
    <mergeCell ref="B45:C45"/>
    <mergeCell ref="C33:H33"/>
    <mergeCell ref="C41:H41"/>
  </mergeCells>
  <conditionalFormatting sqref="C55">
    <cfRule type="cellIs" dxfId="337" priority="38" operator="equal">
      <formula>"Zertifikat nicht verlängern"</formula>
    </cfRule>
    <cfRule type="cellIs" dxfId="336" priority="39" operator="equal">
      <formula>"Zertifikat verlängern"</formula>
    </cfRule>
  </conditionalFormatting>
  <conditionalFormatting sqref="C33">
    <cfRule type="expression" dxfId="335" priority="20">
      <formula>H25&gt;=174.5</formula>
    </cfRule>
    <cfRule type="expression" dxfId="334" priority="21">
      <formula>H25&lt;174.5</formula>
    </cfRule>
  </conditionalFormatting>
  <conditionalFormatting sqref="H2">
    <cfRule type="cellIs" dxfId="333" priority="18" operator="lessThan">
      <formula>174.5</formula>
    </cfRule>
    <cfRule type="cellIs" dxfId="332" priority="19" operator="greaterThanOrEqual">
      <formula>174.5</formula>
    </cfRule>
  </conditionalFormatting>
  <conditionalFormatting sqref="C63">
    <cfRule type="cellIs" dxfId="331" priority="4" operator="equal">
      <formula>"Zertifikat nicht verlängern"</formula>
    </cfRule>
    <cfRule type="cellIs" dxfId="330" priority="5" operator="equal">
      <formula>"Zertifikat verlängern"</formula>
    </cfRule>
  </conditionalFormatting>
  <dataValidations count="4">
    <dataValidation type="list" allowBlank="1" showInputMessage="1" showErrorMessage="1" sqref="D45:D47" xr:uid="{00000000-0002-0000-0200-000000000000}">
      <formula1>Entscheid</formula1>
    </dataValidation>
    <dataValidation type="list" allowBlank="1" showInputMessage="1" showErrorMessage="1" sqref="D49:H49 D59:H59" xr:uid="{00000000-0002-0000-0200-000001000000}">
      <formula1>Empfehlung</formula1>
    </dataValidation>
    <dataValidation type="list" allowBlank="1" showInputMessage="1" showErrorMessage="1" sqref="D61:H61" xr:uid="{00000000-0002-0000-0200-000002000000}">
      <formula1>Beschluss</formula1>
    </dataValidation>
    <dataValidation type="list" allowBlank="1" showInputMessage="1" showErrorMessage="1" sqref="C53:H53" xr:uid="{B932B7B7-1AA2-468E-8649-CF16520E6BC3}">
      <formula1>Geprüft</formula1>
    </dataValidation>
  </dataValidations>
  <printOptions horizontalCentered="1"/>
  <pageMargins left="0.39370078740157483" right="0.39370078740157483" top="1.5748031496062993" bottom="0.59055118110236227" header="0.39370078740157483" footer="0.31496062992125984"/>
  <pageSetup paperSize="9" scale="79" fitToHeight="0" orientation="portrait" r:id="rId1"/>
  <headerFooter>
    <oddHeader>&amp;L&amp;"Verdana,Standard"&amp;9&amp;G&amp;C&amp;"Verdana,Fett"&amp;12
IPMA Level D
Demande de recertification
Preuve de la formation continue&amp;R&amp;G</oddHeader>
    <oddFooter>&amp;L&amp;"Verdana,Standard"&amp;9© VZPM&amp;C&amp;"Verdana,Standard"&amp;9&amp;F&amp;R&amp;"Verdana,Standard"&amp;9&amp;A page &amp;P/&amp;N</oddFooter>
  </headerFooter>
  <ignoredErrors>
    <ignoredError sqref="G5 G6:G10 G11" unlocked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EFA47-5C05-4C2D-AEA4-34D3AEC205EB}">
  <sheetPr>
    <pageSetUpPr fitToPage="1"/>
  </sheetPr>
  <dimension ref="A1:V14"/>
  <sheetViews>
    <sheetView showGridLines="0" zoomScaleNormal="100" workbookViewId="0"/>
  </sheetViews>
  <sheetFormatPr baseColWidth="10" defaultColWidth="11.453125" defaultRowHeight="11.5" x14ac:dyDescent="0.35"/>
  <cols>
    <col min="1" max="1" width="1.7265625" style="9" customWidth="1"/>
    <col min="2" max="2" width="12.7265625" style="9" customWidth="1"/>
    <col min="3" max="3" width="1.7265625" style="9" customWidth="1"/>
    <col min="4" max="4" width="12.7265625" style="9" customWidth="1"/>
    <col min="5" max="5" width="1.7265625" style="9" customWidth="1"/>
    <col min="6" max="6" width="55.7265625" style="9" customWidth="1"/>
    <col min="7" max="7" width="1.7265625" style="9" customWidth="1"/>
    <col min="8" max="8" width="55.7265625" style="9" customWidth="1"/>
    <col min="9" max="9" width="1.7265625" style="9" customWidth="1"/>
    <col min="10" max="10" width="10.7265625" style="9" customWidth="1"/>
    <col min="11" max="11" width="1.7265625" style="164" customWidth="1"/>
    <col min="12" max="12" width="11.453125" style="12" customWidth="1"/>
    <col min="13" max="15" width="11.453125" style="164"/>
    <col min="16" max="16384" width="11.453125" style="9"/>
  </cols>
  <sheetData>
    <row r="1" spans="1:22" s="164" customFormat="1" ht="10" customHeight="1" x14ac:dyDescent="0.35">
      <c r="A1" s="16"/>
      <c r="B1" s="17"/>
      <c r="C1" s="17"/>
      <c r="D1" s="17"/>
      <c r="E1" s="17"/>
      <c r="F1" s="17"/>
      <c r="G1" s="17"/>
      <c r="H1" s="17"/>
      <c r="I1" s="17"/>
      <c r="J1" s="17"/>
      <c r="K1" s="18"/>
      <c r="L1" s="12"/>
      <c r="P1" s="9"/>
      <c r="Q1" s="9"/>
      <c r="R1" s="9"/>
      <c r="S1" s="9"/>
      <c r="T1" s="9"/>
      <c r="U1" s="9"/>
      <c r="V1" s="9"/>
    </row>
    <row r="2" spans="1:22" s="164" customFormat="1" ht="18" customHeight="1" x14ac:dyDescent="0.35">
      <c r="A2" s="19"/>
      <c r="B2" s="305" t="s">
        <v>499</v>
      </c>
      <c r="C2" s="305"/>
      <c r="D2" s="305"/>
      <c r="E2" s="305"/>
      <c r="F2" s="305"/>
      <c r="G2" s="305"/>
      <c r="H2" s="305"/>
      <c r="I2" s="305"/>
      <c r="J2" s="305"/>
      <c r="K2" s="22"/>
      <c r="L2" s="12"/>
      <c r="P2" s="9"/>
      <c r="Q2" s="9"/>
      <c r="R2" s="9"/>
      <c r="S2" s="9"/>
      <c r="T2" s="9"/>
      <c r="U2" s="9"/>
      <c r="V2" s="9"/>
    </row>
    <row r="3" spans="1:22" s="164" customFormat="1" ht="10" customHeight="1" x14ac:dyDescent="0.35">
      <c r="A3" s="19"/>
      <c r="B3" s="273"/>
      <c r="C3" s="273"/>
      <c r="D3" s="242"/>
      <c r="E3" s="242"/>
      <c r="F3" s="242"/>
      <c r="G3" s="242"/>
      <c r="H3" s="242"/>
      <c r="I3" s="242"/>
      <c r="J3" s="242"/>
      <c r="K3" s="22"/>
      <c r="L3" s="12"/>
      <c r="P3" s="9"/>
      <c r="Q3" s="9"/>
      <c r="R3" s="9"/>
      <c r="S3" s="9"/>
      <c r="T3" s="9"/>
      <c r="U3" s="9"/>
      <c r="V3" s="9"/>
    </row>
    <row r="4" spans="1:22" s="164" customFormat="1" ht="24" customHeight="1" x14ac:dyDescent="0.35">
      <c r="A4" s="19"/>
      <c r="B4" s="328" t="s">
        <v>500</v>
      </c>
      <c r="C4" s="328"/>
      <c r="D4" s="328"/>
      <c r="E4" s="328"/>
      <c r="F4" s="328"/>
      <c r="G4" s="328"/>
      <c r="H4" s="328"/>
      <c r="I4" s="328"/>
      <c r="J4" s="328"/>
      <c r="K4" s="22"/>
      <c r="L4" s="12"/>
      <c r="P4" s="9"/>
      <c r="Q4" s="9"/>
      <c r="R4" s="9"/>
      <c r="S4" s="9"/>
      <c r="T4" s="9"/>
      <c r="U4" s="9"/>
      <c r="V4" s="9"/>
    </row>
    <row r="5" spans="1:22" s="164" customFormat="1" ht="10" customHeight="1" x14ac:dyDescent="0.35">
      <c r="A5" s="19"/>
      <c r="B5" s="273"/>
      <c r="C5" s="273"/>
      <c r="D5" s="242"/>
      <c r="E5" s="242"/>
      <c r="F5" s="242"/>
      <c r="G5" s="242"/>
      <c r="H5" s="242"/>
      <c r="I5" s="242"/>
      <c r="J5" s="242"/>
      <c r="K5" s="22"/>
      <c r="L5" s="12"/>
      <c r="P5" s="9"/>
      <c r="Q5" s="9"/>
      <c r="R5" s="9"/>
      <c r="S5" s="9"/>
      <c r="T5" s="9"/>
      <c r="U5" s="9"/>
      <c r="V5" s="9"/>
    </row>
    <row r="6" spans="1:22" s="164" customFormat="1" ht="18" customHeight="1" x14ac:dyDescent="0.35">
      <c r="A6" s="19"/>
      <c r="B6" s="240" t="s">
        <v>501</v>
      </c>
      <c r="C6" s="272"/>
      <c r="D6" s="276" t="s">
        <v>502</v>
      </c>
      <c r="E6" s="277"/>
      <c r="F6" s="242" t="s">
        <v>464</v>
      </c>
      <c r="G6" s="242"/>
      <c r="H6" s="242" t="s">
        <v>503</v>
      </c>
      <c r="I6" s="277"/>
      <c r="J6" s="277" t="s">
        <v>504</v>
      </c>
      <c r="K6" s="22"/>
      <c r="L6" s="12"/>
      <c r="P6" s="9"/>
      <c r="Q6" s="9"/>
      <c r="R6" s="9"/>
      <c r="S6" s="9"/>
      <c r="T6" s="9"/>
      <c r="U6" s="9"/>
      <c r="V6" s="9"/>
    </row>
    <row r="7" spans="1:22" s="164" customFormat="1" ht="28" customHeight="1" x14ac:dyDescent="0.35">
      <c r="A7" s="19"/>
      <c r="B7" s="184"/>
      <c r="C7" s="185"/>
      <c r="D7" s="184"/>
      <c r="E7" s="186"/>
      <c r="F7" s="187"/>
      <c r="G7" s="186"/>
      <c r="H7" s="187"/>
      <c r="I7" s="69"/>
      <c r="J7" s="139"/>
      <c r="K7" s="22"/>
      <c r="L7" s="12"/>
      <c r="P7" s="9"/>
      <c r="Q7" s="9"/>
      <c r="R7" s="9"/>
      <c r="S7" s="9"/>
      <c r="T7" s="9"/>
      <c r="U7" s="9"/>
      <c r="V7" s="9"/>
    </row>
    <row r="8" spans="1:22" s="164" customFormat="1" ht="28" customHeight="1" x14ac:dyDescent="0.35">
      <c r="A8" s="19"/>
      <c r="B8" s="184"/>
      <c r="C8" s="185"/>
      <c r="D8" s="184"/>
      <c r="E8" s="186"/>
      <c r="F8" s="187"/>
      <c r="G8" s="186"/>
      <c r="H8" s="187"/>
      <c r="I8" s="69"/>
      <c r="J8" s="139"/>
      <c r="K8" s="22"/>
      <c r="L8" s="12"/>
      <c r="P8" s="9"/>
      <c r="Q8" s="9"/>
      <c r="R8" s="9"/>
      <c r="S8" s="9"/>
      <c r="T8" s="9"/>
      <c r="U8" s="9"/>
      <c r="V8" s="9"/>
    </row>
    <row r="9" spans="1:22" s="164" customFormat="1" ht="28" customHeight="1" x14ac:dyDescent="0.35">
      <c r="A9" s="19"/>
      <c r="B9" s="184"/>
      <c r="C9" s="185"/>
      <c r="D9" s="184"/>
      <c r="E9" s="186"/>
      <c r="F9" s="187"/>
      <c r="G9" s="186"/>
      <c r="H9" s="187"/>
      <c r="I9" s="69"/>
      <c r="J9" s="139"/>
      <c r="K9" s="22"/>
      <c r="L9" s="12"/>
      <c r="P9" s="9"/>
      <c r="Q9" s="9"/>
      <c r="R9" s="9"/>
      <c r="S9" s="9"/>
      <c r="T9" s="9"/>
      <c r="U9" s="9"/>
      <c r="V9" s="9"/>
    </row>
    <row r="10" spans="1:22" s="164" customFormat="1" ht="28" customHeight="1" x14ac:dyDescent="0.35">
      <c r="A10" s="19"/>
      <c r="B10" s="184"/>
      <c r="C10" s="185"/>
      <c r="D10" s="184"/>
      <c r="E10" s="186"/>
      <c r="F10" s="187"/>
      <c r="G10" s="186"/>
      <c r="H10" s="187"/>
      <c r="I10" s="69"/>
      <c r="J10" s="139"/>
      <c r="K10" s="22"/>
      <c r="L10" s="12"/>
      <c r="P10" s="9"/>
      <c r="Q10" s="9"/>
      <c r="R10" s="9"/>
      <c r="S10" s="9"/>
      <c r="T10" s="9"/>
      <c r="U10" s="9"/>
      <c r="V10" s="9"/>
    </row>
    <row r="11" spans="1:22" s="164" customFormat="1" ht="28" customHeight="1" x14ac:dyDescent="0.35">
      <c r="A11" s="19"/>
      <c r="B11" s="184"/>
      <c r="C11" s="185"/>
      <c r="D11" s="184"/>
      <c r="E11" s="186"/>
      <c r="F11" s="187"/>
      <c r="G11" s="186"/>
      <c r="H11" s="187"/>
      <c r="I11" s="69"/>
      <c r="J11" s="139"/>
      <c r="K11" s="22"/>
      <c r="L11" s="12"/>
      <c r="P11" s="9"/>
      <c r="Q11" s="9"/>
      <c r="R11" s="9"/>
      <c r="S11" s="9"/>
      <c r="T11" s="9"/>
      <c r="U11" s="9"/>
      <c r="V11" s="9"/>
    </row>
    <row r="12" spans="1:22" s="164" customFormat="1" ht="28" customHeight="1" x14ac:dyDescent="0.35">
      <c r="A12" s="19"/>
      <c r="B12" s="184"/>
      <c r="C12" s="185"/>
      <c r="D12" s="184"/>
      <c r="E12" s="186"/>
      <c r="F12" s="187"/>
      <c r="G12" s="186"/>
      <c r="H12" s="187"/>
      <c r="I12" s="69"/>
      <c r="J12" s="139"/>
      <c r="K12" s="22"/>
      <c r="L12" s="12"/>
      <c r="P12" s="9"/>
      <c r="Q12" s="9"/>
      <c r="R12" s="9"/>
      <c r="S12" s="9"/>
      <c r="T12" s="9"/>
      <c r="U12" s="9"/>
      <c r="V12" s="9"/>
    </row>
    <row r="13" spans="1:22" s="164" customFormat="1" ht="10" customHeight="1" x14ac:dyDescent="0.35">
      <c r="A13" s="24"/>
      <c r="B13" s="25"/>
      <c r="C13" s="25"/>
      <c r="D13" s="25"/>
      <c r="E13" s="25"/>
      <c r="F13" s="25"/>
      <c r="G13" s="25"/>
      <c r="H13" s="25"/>
      <c r="I13" s="25"/>
      <c r="J13" s="25"/>
      <c r="K13" s="26"/>
      <c r="L13" s="12"/>
      <c r="P13" s="9"/>
      <c r="Q13" s="9"/>
      <c r="R13" s="9"/>
      <c r="S13" s="9"/>
      <c r="T13" s="9"/>
      <c r="U13" s="9"/>
      <c r="V13" s="9"/>
    </row>
    <row r="14" spans="1:22" s="164" customFormat="1" ht="10" customHeight="1" x14ac:dyDescent="0.35">
      <c r="A14" s="9"/>
      <c r="B14" s="9"/>
      <c r="C14" s="9"/>
      <c r="D14" s="9"/>
      <c r="E14" s="9"/>
      <c r="F14" s="9"/>
      <c r="G14" s="9"/>
      <c r="H14" s="9"/>
      <c r="I14" s="9"/>
      <c r="J14" s="9"/>
      <c r="L14" s="12"/>
      <c r="P14" s="9"/>
      <c r="Q14" s="9"/>
      <c r="R14" s="9"/>
      <c r="S14" s="9"/>
      <c r="T14" s="9"/>
      <c r="U14" s="9"/>
      <c r="V14" s="9"/>
    </row>
  </sheetData>
  <sheetProtection algorithmName="SHA-512" hashValue="jHYHpUHTrRcyaVDX3/yT4YRYKQ/kfZDm70ThgjMbNhmlggPwsEJeQ/Mt+z7FU7+y6JMB8MZzQQExyRyKkaduaQ==" saltValue="t28dlr6FPtyutPS5D+PSmw==" spinCount="100000" sheet="1" objects="1" scenarios="1"/>
  <mergeCells count="2">
    <mergeCell ref="B2:J2"/>
    <mergeCell ref="B4:J4"/>
  </mergeCells>
  <dataValidations count="1">
    <dataValidation type="decimal" allowBlank="1" showInputMessage="1" showErrorMessage="1" error="Bitte Wert von 0% bis 100% eingeben!" sqref="J7:J12" xr:uid="{4C921CEE-5516-4810-AAC0-ED3B5A9F05FF}">
      <formula1>0</formula1>
      <formula2>1</formula2>
    </dataValidation>
  </dataValidations>
  <printOptions horizontalCentered="1"/>
  <pageMargins left="0.39370078740157483" right="0.39370078740157483" top="1.5748031496062993" bottom="0.59055118110236227" header="0.39370078740157483" footer="0.31496062992125984"/>
  <pageSetup paperSize="9" scale="88" fitToHeight="0" orientation="landscape" r:id="rId1"/>
  <headerFooter>
    <oddHeader>&amp;L&amp;"Verdana,Standard"&amp;9&amp;G&amp;C&amp;"Verdana,Fett"&amp;12
IPMA Level D
Demande de recertification
Emplois au cours des 5 derniéres années&amp;R&amp;G</oddHeader>
    <oddFooter>&amp;L&amp;"Verdana,Standard"&amp;9© VZPM&amp;C&amp;"Verdana,Standard"&amp;9&amp;F&amp;R&amp;"Verdana,Standard"&amp;9&amp;A page &amp;P/&amp;N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91"/>
  <sheetViews>
    <sheetView showGridLines="0" zoomScaleNormal="100" workbookViewId="0"/>
  </sheetViews>
  <sheetFormatPr baseColWidth="10" defaultColWidth="11.453125" defaultRowHeight="11.5" x14ac:dyDescent="0.35"/>
  <cols>
    <col min="1" max="1" width="1.7265625" style="9" customWidth="1"/>
    <col min="2" max="2" width="30.7265625" style="9" customWidth="1"/>
    <col min="3" max="3" width="73.7265625" style="9" customWidth="1"/>
    <col min="4" max="4" width="6.7265625" style="27" customWidth="1"/>
    <col min="5" max="5" width="15.7265625" style="115" customWidth="1"/>
    <col min="6" max="6" width="10.7265625" style="27" customWidth="1"/>
    <col min="7" max="7" width="7.7265625" style="27" customWidth="1"/>
    <col min="8" max="8" width="10.7265625" style="27" customWidth="1"/>
    <col min="9" max="9" width="7.7265625" style="27" customWidth="1"/>
    <col min="10" max="10" width="1.7265625" style="9" customWidth="1"/>
    <col min="11" max="16384" width="11.453125" style="9"/>
  </cols>
  <sheetData>
    <row r="1" spans="1:14" s="115" customFormat="1" ht="10" customHeight="1" x14ac:dyDescent="0.35">
      <c r="A1" s="16"/>
      <c r="B1" s="17"/>
      <c r="C1" s="17"/>
      <c r="D1" s="28"/>
      <c r="E1" s="29"/>
      <c r="F1" s="28"/>
      <c r="G1" s="28"/>
      <c r="H1" s="28"/>
      <c r="I1" s="28"/>
      <c r="J1" s="30"/>
      <c r="K1" s="9"/>
      <c r="L1" s="9"/>
      <c r="M1" s="9"/>
      <c r="N1" s="9"/>
    </row>
    <row r="2" spans="1:14" s="115" customFormat="1" ht="18" customHeight="1" x14ac:dyDescent="0.35">
      <c r="A2" s="19"/>
      <c r="B2" s="267" t="s">
        <v>476</v>
      </c>
      <c r="C2" s="21"/>
      <c r="D2" s="269"/>
      <c r="E2" s="31"/>
      <c r="F2" s="269"/>
      <c r="G2" s="269"/>
      <c r="H2" s="269"/>
      <c r="I2" s="269"/>
      <c r="J2" s="32"/>
      <c r="K2" s="9"/>
      <c r="L2" s="9"/>
      <c r="M2" s="9"/>
      <c r="N2" s="9"/>
    </row>
    <row r="3" spans="1:14" s="115" customFormat="1" ht="10" customHeight="1" x14ac:dyDescent="0.35">
      <c r="A3" s="19"/>
      <c r="B3" s="267"/>
      <c r="C3" s="21"/>
      <c r="D3" s="269"/>
      <c r="E3" s="31"/>
      <c r="F3" s="269"/>
      <c r="G3" s="269"/>
      <c r="H3" s="269"/>
      <c r="I3" s="269"/>
      <c r="J3" s="32"/>
      <c r="K3" s="9"/>
      <c r="L3" s="9"/>
      <c r="M3" s="9"/>
      <c r="N3" s="9"/>
    </row>
    <row r="4" spans="1:14" s="115" customFormat="1" ht="60" customHeight="1" x14ac:dyDescent="0.35">
      <c r="A4" s="40"/>
      <c r="B4" s="302" t="s">
        <v>1090</v>
      </c>
      <c r="C4" s="302"/>
      <c r="D4" s="302"/>
      <c r="E4" s="302"/>
      <c r="F4" s="302"/>
      <c r="G4" s="302"/>
      <c r="H4" s="302"/>
      <c r="I4" s="302"/>
      <c r="J4" s="32"/>
      <c r="K4" s="9"/>
      <c r="L4" s="9"/>
      <c r="M4" s="9"/>
      <c r="N4" s="9"/>
    </row>
    <row r="5" spans="1:14" s="115" customFormat="1" ht="12" customHeight="1" x14ac:dyDescent="0.35">
      <c r="A5" s="19"/>
      <c r="B5" s="20"/>
      <c r="C5" s="21"/>
      <c r="D5" s="117"/>
      <c r="E5" s="119" t="s">
        <v>513</v>
      </c>
      <c r="F5" s="117"/>
      <c r="G5" s="117"/>
      <c r="H5" s="117"/>
      <c r="I5" s="117"/>
      <c r="J5" s="32"/>
      <c r="K5" s="9"/>
      <c r="L5" s="9"/>
      <c r="M5" s="9"/>
      <c r="N5" s="9"/>
    </row>
    <row r="6" spans="1:14" s="115" customFormat="1" ht="18" customHeight="1" x14ac:dyDescent="0.35">
      <c r="A6" s="19"/>
      <c r="B6" s="111" t="s">
        <v>508</v>
      </c>
      <c r="C6" s="226"/>
      <c r="D6" s="117" t="s">
        <v>511</v>
      </c>
      <c r="E6" s="120"/>
      <c r="F6" s="329" t="s">
        <v>514</v>
      </c>
      <c r="G6" s="331"/>
      <c r="H6" s="329" t="s">
        <v>515</v>
      </c>
      <c r="I6" s="331"/>
      <c r="J6" s="32"/>
      <c r="K6" s="9"/>
      <c r="L6" s="9"/>
      <c r="M6" s="9"/>
      <c r="N6" s="9"/>
    </row>
    <row r="7" spans="1:14" s="115" customFormat="1" ht="18" customHeight="1" x14ac:dyDescent="0.35">
      <c r="A7" s="19"/>
      <c r="B7" s="111" t="s">
        <v>509</v>
      </c>
      <c r="C7" s="226"/>
      <c r="D7" s="117" t="s">
        <v>512</v>
      </c>
      <c r="E7" s="120"/>
      <c r="F7" s="330"/>
      <c r="G7" s="332"/>
      <c r="H7" s="330"/>
      <c r="I7" s="332"/>
      <c r="J7" s="32"/>
      <c r="K7" s="9"/>
      <c r="L7" s="9"/>
      <c r="M7" s="9"/>
      <c r="N7" s="9"/>
    </row>
    <row r="8" spans="1:14" s="147" customFormat="1" ht="18" customHeight="1" x14ac:dyDescent="0.35">
      <c r="A8" s="19"/>
      <c r="B8" s="146" t="s">
        <v>510</v>
      </c>
      <c r="C8" s="226"/>
      <c r="D8" s="148"/>
      <c r="E8" s="37"/>
      <c r="F8" s="148"/>
      <c r="G8" s="44"/>
      <c r="H8" s="148"/>
      <c r="I8" s="44"/>
      <c r="J8" s="32"/>
      <c r="K8" s="9"/>
      <c r="L8" s="9"/>
      <c r="M8" s="9"/>
      <c r="N8" s="9"/>
    </row>
    <row r="9" spans="1:14" s="115" customFormat="1" ht="10" customHeight="1" x14ac:dyDescent="0.35">
      <c r="A9" s="19"/>
      <c r="B9" s="20"/>
      <c r="C9" s="21"/>
      <c r="D9" s="117"/>
      <c r="E9" s="31"/>
      <c r="F9" s="117"/>
      <c r="G9" s="117"/>
      <c r="H9" s="117"/>
      <c r="I9" s="117"/>
      <c r="J9" s="32"/>
      <c r="K9" s="9"/>
      <c r="L9" s="9"/>
      <c r="M9" s="9"/>
      <c r="N9" s="9"/>
    </row>
    <row r="10" spans="1:14" s="115" customFormat="1" ht="18" customHeight="1" x14ac:dyDescent="0.35">
      <c r="A10" s="19"/>
      <c r="B10" s="111" t="s">
        <v>508</v>
      </c>
      <c r="C10" s="226"/>
      <c r="D10" s="117" t="s">
        <v>511</v>
      </c>
      <c r="E10" s="120"/>
      <c r="F10" s="329" t="s">
        <v>514</v>
      </c>
      <c r="G10" s="331"/>
      <c r="H10" s="329" t="s">
        <v>515</v>
      </c>
      <c r="I10" s="331"/>
      <c r="J10" s="32"/>
      <c r="K10" s="9"/>
      <c r="L10" s="9"/>
      <c r="M10" s="9"/>
      <c r="N10" s="9"/>
    </row>
    <row r="11" spans="1:14" s="115" customFormat="1" ht="18" customHeight="1" x14ac:dyDescent="0.35">
      <c r="A11" s="19"/>
      <c r="B11" s="111" t="s">
        <v>509</v>
      </c>
      <c r="C11" s="226"/>
      <c r="D11" s="117" t="s">
        <v>512</v>
      </c>
      <c r="E11" s="120"/>
      <c r="F11" s="330"/>
      <c r="G11" s="332"/>
      <c r="H11" s="330"/>
      <c r="I11" s="332"/>
      <c r="J11" s="32"/>
      <c r="K11" s="9"/>
      <c r="L11" s="9"/>
      <c r="M11" s="9"/>
      <c r="N11" s="9"/>
    </row>
    <row r="12" spans="1:14" s="147" customFormat="1" ht="18" customHeight="1" x14ac:dyDescent="0.35">
      <c r="A12" s="19"/>
      <c r="B12" s="146" t="s">
        <v>510</v>
      </c>
      <c r="C12" s="226"/>
      <c r="D12" s="148"/>
      <c r="E12" s="37"/>
      <c r="F12" s="148"/>
      <c r="G12" s="44"/>
      <c r="H12" s="148"/>
      <c r="I12" s="44"/>
      <c r="J12" s="32"/>
      <c r="K12" s="9"/>
      <c r="L12" s="9"/>
      <c r="M12" s="9"/>
      <c r="N12" s="9"/>
    </row>
    <row r="13" spans="1:14" s="115" customFormat="1" ht="10" customHeight="1" x14ac:dyDescent="0.35">
      <c r="A13" s="19"/>
      <c r="B13" s="20"/>
      <c r="C13" s="21"/>
      <c r="D13" s="117"/>
      <c r="E13" s="31"/>
      <c r="F13" s="117"/>
      <c r="G13" s="117"/>
      <c r="H13" s="117"/>
      <c r="I13" s="117"/>
      <c r="J13" s="32"/>
      <c r="K13" s="9"/>
      <c r="L13" s="9"/>
      <c r="M13" s="9"/>
      <c r="N13" s="9"/>
    </row>
    <row r="14" spans="1:14" s="115" customFormat="1" ht="18" customHeight="1" x14ac:dyDescent="0.35">
      <c r="A14" s="19"/>
      <c r="B14" s="111" t="s">
        <v>508</v>
      </c>
      <c r="C14" s="226"/>
      <c r="D14" s="117" t="s">
        <v>511</v>
      </c>
      <c r="E14" s="120"/>
      <c r="F14" s="329" t="s">
        <v>514</v>
      </c>
      <c r="G14" s="331"/>
      <c r="H14" s="329" t="s">
        <v>515</v>
      </c>
      <c r="I14" s="331"/>
      <c r="J14" s="32"/>
      <c r="K14" s="9"/>
      <c r="L14" s="9"/>
      <c r="M14" s="9"/>
      <c r="N14" s="9"/>
    </row>
    <row r="15" spans="1:14" s="115" customFormat="1" ht="18" customHeight="1" x14ac:dyDescent="0.35">
      <c r="A15" s="19"/>
      <c r="B15" s="111" t="s">
        <v>509</v>
      </c>
      <c r="C15" s="226"/>
      <c r="D15" s="117" t="s">
        <v>512</v>
      </c>
      <c r="E15" s="120"/>
      <c r="F15" s="330"/>
      <c r="G15" s="332"/>
      <c r="H15" s="330"/>
      <c r="I15" s="332"/>
      <c r="J15" s="32"/>
      <c r="K15" s="9"/>
      <c r="L15" s="9"/>
      <c r="M15" s="9"/>
      <c r="N15" s="9"/>
    </row>
    <row r="16" spans="1:14" s="147" customFormat="1" ht="18" customHeight="1" x14ac:dyDescent="0.35">
      <c r="A16" s="19"/>
      <c r="B16" s="146" t="s">
        <v>510</v>
      </c>
      <c r="C16" s="226"/>
      <c r="D16" s="148"/>
      <c r="E16" s="37"/>
      <c r="F16" s="148"/>
      <c r="G16" s="44"/>
      <c r="H16" s="148"/>
      <c r="I16" s="44"/>
      <c r="J16" s="32"/>
      <c r="K16" s="9"/>
      <c r="L16" s="9"/>
      <c r="M16" s="9"/>
      <c r="N16" s="9"/>
    </row>
    <row r="17" spans="1:14" s="115" customFormat="1" ht="10" customHeight="1" x14ac:dyDescent="0.35">
      <c r="A17" s="19"/>
      <c r="B17" s="20"/>
      <c r="C17" s="21"/>
      <c r="D17" s="117"/>
      <c r="E17" s="31"/>
      <c r="F17" s="117"/>
      <c r="G17" s="117"/>
      <c r="H17" s="117"/>
      <c r="I17" s="117"/>
      <c r="J17" s="32"/>
      <c r="K17" s="9"/>
      <c r="L17" s="9"/>
      <c r="M17" s="9"/>
      <c r="N17" s="9"/>
    </row>
    <row r="18" spans="1:14" s="115" customFormat="1" ht="18" customHeight="1" x14ac:dyDescent="0.35">
      <c r="A18" s="19"/>
      <c r="B18" s="111" t="s">
        <v>508</v>
      </c>
      <c r="C18" s="226"/>
      <c r="D18" s="117" t="s">
        <v>511</v>
      </c>
      <c r="E18" s="120"/>
      <c r="F18" s="329" t="s">
        <v>514</v>
      </c>
      <c r="G18" s="331"/>
      <c r="H18" s="329" t="s">
        <v>515</v>
      </c>
      <c r="I18" s="331"/>
      <c r="J18" s="32"/>
      <c r="K18" s="9"/>
      <c r="L18" s="9"/>
      <c r="M18" s="9"/>
      <c r="N18" s="9"/>
    </row>
    <row r="19" spans="1:14" s="115" customFormat="1" ht="18" customHeight="1" x14ac:dyDescent="0.35">
      <c r="A19" s="19"/>
      <c r="B19" s="111" t="s">
        <v>509</v>
      </c>
      <c r="C19" s="226"/>
      <c r="D19" s="117" t="s">
        <v>512</v>
      </c>
      <c r="E19" s="120"/>
      <c r="F19" s="330"/>
      <c r="G19" s="332"/>
      <c r="H19" s="330"/>
      <c r="I19" s="332"/>
      <c r="J19" s="32"/>
      <c r="K19" s="9"/>
      <c r="L19" s="9"/>
      <c r="M19" s="9"/>
      <c r="N19" s="9"/>
    </row>
    <row r="20" spans="1:14" s="147" customFormat="1" ht="18" customHeight="1" x14ac:dyDescent="0.35">
      <c r="A20" s="19"/>
      <c r="B20" s="146" t="s">
        <v>510</v>
      </c>
      <c r="C20" s="226"/>
      <c r="D20" s="148"/>
      <c r="E20" s="37"/>
      <c r="F20" s="148"/>
      <c r="G20" s="44"/>
      <c r="H20" s="148"/>
      <c r="I20" s="44"/>
      <c r="J20" s="32"/>
      <c r="K20" s="9"/>
      <c r="L20" s="9"/>
      <c r="M20" s="9"/>
      <c r="N20" s="9"/>
    </row>
    <row r="21" spans="1:14" s="115" customFormat="1" ht="10" customHeight="1" x14ac:dyDescent="0.35">
      <c r="A21" s="19"/>
      <c r="B21" s="20"/>
      <c r="C21" s="21"/>
      <c r="D21" s="117"/>
      <c r="E21" s="31"/>
      <c r="F21" s="117"/>
      <c r="G21" s="117"/>
      <c r="H21" s="117"/>
      <c r="I21" s="117"/>
      <c r="J21" s="32"/>
      <c r="K21" s="9"/>
      <c r="L21" s="9"/>
      <c r="M21" s="9"/>
      <c r="N21" s="9"/>
    </row>
    <row r="22" spans="1:14" s="115" customFormat="1" ht="18" customHeight="1" x14ac:dyDescent="0.35">
      <c r="A22" s="19"/>
      <c r="B22" s="111" t="s">
        <v>508</v>
      </c>
      <c r="C22" s="226"/>
      <c r="D22" s="117" t="s">
        <v>511</v>
      </c>
      <c r="E22" s="120"/>
      <c r="F22" s="329" t="s">
        <v>514</v>
      </c>
      <c r="G22" s="331"/>
      <c r="H22" s="329" t="s">
        <v>515</v>
      </c>
      <c r="I22" s="331"/>
      <c r="J22" s="32"/>
      <c r="K22" s="9"/>
      <c r="L22" s="9"/>
      <c r="M22" s="9"/>
      <c r="N22" s="9"/>
    </row>
    <row r="23" spans="1:14" s="115" customFormat="1" ht="18" customHeight="1" x14ac:dyDescent="0.35">
      <c r="A23" s="19"/>
      <c r="B23" s="111" t="s">
        <v>509</v>
      </c>
      <c r="C23" s="226"/>
      <c r="D23" s="117" t="s">
        <v>512</v>
      </c>
      <c r="E23" s="120"/>
      <c r="F23" s="330"/>
      <c r="G23" s="332"/>
      <c r="H23" s="330"/>
      <c r="I23" s="332"/>
      <c r="J23" s="32"/>
      <c r="K23" s="9"/>
      <c r="L23" s="9"/>
      <c r="M23" s="9"/>
      <c r="N23" s="9"/>
    </row>
    <row r="24" spans="1:14" s="147" customFormat="1" ht="18" customHeight="1" x14ac:dyDescent="0.35">
      <c r="A24" s="19"/>
      <c r="B24" s="146" t="s">
        <v>510</v>
      </c>
      <c r="C24" s="226"/>
      <c r="D24" s="148"/>
      <c r="E24" s="37"/>
      <c r="F24" s="148"/>
      <c r="G24" s="44"/>
      <c r="H24" s="148"/>
      <c r="I24" s="44"/>
      <c r="J24" s="32"/>
      <c r="K24" s="9"/>
      <c r="L24" s="9"/>
      <c r="M24" s="9"/>
      <c r="N24" s="9"/>
    </row>
    <row r="25" spans="1:14" s="115" customFormat="1" ht="10" customHeight="1" x14ac:dyDescent="0.35">
      <c r="A25" s="19"/>
      <c r="B25" s="20"/>
      <c r="C25" s="21"/>
      <c r="D25" s="117"/>
      <c r="E25" s="31"/>
      <c r="F25" s="117"/>
      <c r="G25" s="117"/>
      <c r="H25" s="117"/>
      <c r="I25" s="117"/>
      <c r="J25" s="32"/>
      <c r="K25" s="9"/>
      <c r="L25" s="9"/>
      <c r="M25" s="9"/>
      <c r="N25" s="9"/>
    </row>
    <row r="26" spans="1:14" s="115" customFormat="1" ht="18" customHeight="1" x14ac:dyDescent="0.35">
      <c r="A26" s="19"/>
      <c r="B26" s="111" t="s">
        <v>508</v>
      </c>
      <c r="C26" s="226"/>
      <c r="D26" s="117" t="s">
        <v>511</v>
      </c>
      <c r="E26" s="120"/>
      <c r="F26" s="329" t="s">
        <v>514</v>
      </c>
      <c r="G26" s="331"/>
      <c r="H26" s="329" t="s">
        <v>515</v>
      </c>
      <c r="I26" s="331"/>
      <c r="J26" s="32"/>
      <c r="K26" s="9"/>
      <c r="L26" s="9"/>
      <c r="M26" s="9"/>
      <c r="N26" s="9"/>
    </row>
    <row r="27" spans="1:14" s="115" customFormat="1" ht="18" customHeight="1" x14ac:dyDescent="0.35">
      <c r="A27" s="19"/>
      <c r="B27" s="111" t="s">
        <v>509</v>
      </c>
      <c r="C27" s="226"/>
      <c r="D27" s="117" t="s">
        <v>512</v>
      </c>
      <c r="E27" s="120"/>
      <c r="F27" s="330"/>
      <c r="G27" s="332"/>
      <c r="H27" s="330"/>
      <c r="I27" s="332"/>
      <c r="J27" s="32"/>
      <c r="K27" s="9"/>
      <c r="L27" s="9"/>
      <c r="M27" s="9"/>
      <c r="N27" s="9"/>
    </row>
    <row r="28" spans="1:14" s="147" customFormat="1" ht="18" customHeight="1" x14ac:dyDescent="0.35">
      <c r="A28" s="19"/>
      <c r="B28" s="146" t="s">
        <v>510</v>
      </c>
      <c r="C28" s="226"/>
      <c r="D28" s="148"/>
      <c r="E28" s="37"/>
      <c r="F28" s="148"/>
      <c r="G28" s="44"/>
      <c r="H28" s="148"/>
      <c r="I28" s="44"/>
      <c r="J28" s="32"/>
      <c r="K28" s="9"/>
      <c r="L28" s="9"/>
      <c r="M28" s="9"/>
      <c r="N28" s="9"/>
    </row>
    <row r="29" spans="1:14" s="115" customFormat="1" ht="10" customHeight="1" x14ac:dyDescent="0.35">
      <c r="A29" s="19"/>
      <c r="B29" s="20"/>
      <c r="C29" s="21"/>
      <c r="D29" s="117"/>
      <c r="E29" s="31"/>
      <c r="F29" s="117"/>
      <c r="G29" s="117"/>
      <c r="H29" s="117"/>
      <c r="I29" s="117"/>
      <c r="J29" s="32"/>
      <c r="K29" s="9"/>
      <c r="L29" s="9"/>
      <c r="M29" s="9"/>
      <c r="N29" s="9"/>
    </row>
    <row r="30" spans="1:14" s="115" customFormat="1" ht="18" customHeight="1" x14ac:dyDescent="0.35">
      <c r="A30" s="19"/>
      <c r="B30" s="111" t="s">
        <v>508</v>
      </c>
      <c r="C30" s="226"/>
      <c r="D30" s="117" t="s">
        <v>511</v>
      </c>
      <c r="E30" s="120"/>
      <c r="F30" s="329" t="s">
        <v>514</v>
      </c>
      <c r="G30" s="331"/>
      <c r="H30" s="329" t="s">
        <v>515</v>
      </c>
      <c r="I30" s="331"/>
      <c r="J30" s="32"/>
      <c r="K30" s="9"/>
      <c r="L30" s="9"/>
      <c r="M30" s="9"/>
      <c r="N30" s="9"/>
    </row>
    <row r="31" spans="1:14" s="115" customFormat="1" ht="18" customHeight="1" x14ac:dyDescent="0.35">
      <c r="A31" s="19"/>
      <c r="B31" s="111" t="s">
        <v>509</v>
      </c>
      <c r="C31" s="226"/>
      <c r="D31" s="117" t="s">
        <v>512</v>
      </c>
      <c r="E31" s="120"/>
      <c r="F31" s="330"/>
      <c r="G31" s="332"/>
      <c r="H31" s="330"/>
      <c r="I31" s="332"/>
      <c r="J31" s="32"/>
      <c r="K31" s="9"/>
      <c r="L31" s="9"/>
      <c r="M31" s="9"/>
      <c r="N31" s="9"/>
    </row>
    <row r="32" spans="1:14" s="147" customFormat="1" ht="18" customHeight="1" x14ac:dyDescent="0.35">
      <c r="A32" s="19"/>
      <c r="B32" s="146" t="s">
        <v>510</v>
      </c>
      <c r="C32" s="226"/>
      <c r="D32" s="148"/>
      <c r="E32" s="37"/>
      <c r="F32" s="148"/>
      <c r="G32" s="44"/>
      <c r="H32" s="148"/>
      <c r="I32" s="44"/>
      <c r="J32" s="32"/>
      <c r="K32" s="9"/>
      <c r="L32" s="9"/>
      <c r="M32" s="9"/>
      <c r="N32" s="9"/>
    </row>
    <row r="33" spans="1:14" s="115" customFormat="1" ht="10" customHeight="1" x14ac:dyDescent="0.35">
      <c r="A33" s="19"/>
      <c r="B33" s="20"/>
      <c r="C33" s="21"/>
      <c r="D33" s="117"/>
      <c r="E33" s="31"/>
      <c r="F33" s="117"/>
      <c r="G33" s="117"/>
      <c r="H33" s="117"/>
      <c r="I33" s="117"/>
      <c r="J33" s="32"/>
      <c r="K33" s="9"/>
      <c r="L33" s="9"/>
      <c r="M33" s="9"/>
      <c r="N33" s="9"/>
    </row>
    <row r="34" spans="1:14" s="115" customFormat="1" ht="18" customHeight="1" x14ac:dyDescent="0.35">
      <c r="A34" s="19"/>
      <c r="B34" s="111" t="s">
        <v>508</v>
      </c>
      <c r="C34" s="226"/>
      <c r="D34" s="117" t="s">
        <v>511</v>
      </c>
      <c r="E34" s="120"/>
      <c r="F34" s="329" t="s">
        <v>514</v>
      </c>
      <c r="G34" s="331"/>
      <c r="H34" s="329" t="s">
        <v>515</v>
      </c>
      <c r="I34" s="331"/>
      <c r="J34" s="32"/>
      <c r="K34" s="9"/>
      <c r="L34" s="9"/>
      <c r="M34" s="9"/>
      <c r="N34" s="9"/>
    </row>
    <row r="35" spans="1:14" s="115" customFormat="1" ht="18" customHeight="1" x14ac:dyDescent="0.35">
      <c r="A35" s="19"/>
      <c r="B35" s="111" t="s">
        <v>509</v>
      </c>
      <c r="C35" s="226"/>
      <c r="D35" s="117" t="s">
        <v>512</v>
      </c>
      <c r="E35" s="120"/>
      <c r="F35" s="330"/>
      <c r="G35" s="332"/>
      <c r="H35" s="330"/>
      <c r="I35" s="332"/>
      <c r="J35" s="32"/>
      <c r="K35" s="9"/>
      <c r="L35" s="9"/>
      <c r="M35" s="9"/>
      <c r="N35" s="9"/>
    </row>
    <row r="36" spans="1:14" s="147" customFormat="1" ht="18" customHeight="1" x14ac:dyDescent="0.35">
      <c r="A36" s="19"/>
      <c r="B36" s="146" t="s">
        <v>510</v>
      </c>
      <c r="C36" s="226"/>
      <c r="D36" s="148"/>
      <c r="E36" s="37"/>
      <c r="F36" s="148"/>
      <c r="G36" s="44"/>
      <c r="H36" s="148"/>
      <c r="I36" s="44"/>
      <c r="J36" s="32"/>
      <c r="K36" s="9"/>
      <c r="L36" s="9"/>
      <c r="M36" s="9"/>
      <c r="N36" s="9"/>
    </row>
    <row r="37" spans="1:14" s="115" customFormat="1" ht="10" customHeight="1" x14ac:dyDescent="0.35">
      <c r="A37" s="19"/>
      <c r="B37" s="20"/>
      <c r="C37" s="21"/>
      <c r="D37" s="117"/>
      <c r="E37" s="31"/>
      <c r="F37" s="117"/>
      <c r="G37" s="117"/>
      <c r="H37" s="117"/>
      <c r="I37" s="117"/>
      <c r="J37" s="32"/>
      <c r="K37" s="9"/>
      <c r="L37" s="9"/>
      <c r="M37" s="9"/>
      <c r="N37" s="9"/>
    </row>
    <row r="38" spans="1:14" s="115" customFormat="1" ht="18" customHeight="1" x14ac:dyDescent="0.35">
      <c r="A38" s="19"/>
      <c r="B38" s="111" t="s">
        <v>508</v>
      </c>
      <c r="C38" s="226"/>
      <c r="D38" s="117" t="s">
        <v>511</v>
      </c>
      <c r="E38" s="120"/>
      <c r="F38" s="329" t="s">
        <v>514</v>
      </c>
      <c r="G38" s="331"/>
      <c r="H38" s="329" t="s">
        <v>515</v>
      </c>
      <c r="I38" s="331"/>
      <c r="J38" s="32"/>
      <c r="K38" s="9"/>
      <c r="L38" s="9"/>
      <c r="M38" s="9"/>
      <c r="N38" s="9"/>
    </row>
    <row r="39" spans="1:14" s="115" customFormat="1" ht="18" customHeight="1" x14ac:dyDescent="0.35">
      <c r="A39" s="19"/>
      <c r="B39" s="111" t="s">
        <v>509</v>
      </c>
      <c r="C39" s="226"/>
      <c r="D39" s="117" t="s">
        <v>512</v>
      </c>
      <c r="E39" s="120"/>
      <c r="F39" s="330"/>
      <c r="G39" s="332"/>
      <c r="H39" s="330"/>
      <c r="I39" s="332"/>
      <c r="J39" s="32"/>
      <c r="K39" s="9"/>
      <c r="L39" s="9"/>
      <c r="M39" s="9"/>
      <c r="N39" s="9"/>
    </row>
    <row r="40" spans="1:14" s="147" customFormat="1" ht="18" customHeight="1" x14ac:dyDescent="0.35">
      <c r="A40" s="19"/>
      <c r="B40" s="146" t="s">
        <v>510</v>
      </c>
      <c r="C40" s="226"/>
      <c r="D40" s="148"/>
      <c r="E40" s="37"/>
      <c r="F40" s="148"/>
      <c r="G40" s="44"/>
      <c r="H40" s="148"/>
      <c r="I40" s="44"/>
      <c r="J40" s="32"/>
      <c r="K40" s="9"/>
      <c r="L40" s="9"/>
      <c r="M40" s="9"/>
      <c r="N40" s="9"/>
    </row>
    <row r="41" spans="1:14" s="115" customFormat="1" ht="10" customHeight="1" x14ac:dyDescent="0.35">
      <c r="A41" s="19"/>
      <c r="B41" s="20"/>
      <c r="C41" s="21"/>
      <c r="D41" s="117"/>
      <c r="E41" s="31"/>
      <c r="F41" s="117"/>
      <c r="G41" s="117"/>
      <c r="H41" s="117"/>
      <c r="I41" s="117"/>
      <c r="J41" s="32"/>
      <c r="K41" s="9"/>
      <c r="L41" s="9"/>
      <c r="M41" s="9"/>
      <c r="N41" s="9"/>
    </row>
    <row r="42" spans="1:14" s="115" customFormat="1" ht="18" customHeight="1" x14ac:dyDescent="0.35">
      <c r="A42" s="19"/>
      <c r="B42" s="111" t="s">
        <v>508</v>
      </c>
      <c r="C42" s="226"/>
      <c r="D42" s="117" t="s">
        <v>511</v>
      </c>
      <c r="E42" s="120"/>
      <c r="F42" s="329" t="s">
        <v>514</v>
      </c>
      <c r="G42" s="331"/>
      <c r="H42" s="329" t="s">
        <v>515</v>
      </c>
      <c r="I42" s="331"/>
      <c r="J42" s="32"/>
      <c r="K42" s="9"/>
      <c r="L42" s="9"/>
      <c r="M42" s="9"/>
      <c r="N42" s="9"/>
    </row>
    <row r="43" spans="1:14" s="115" customFormat="1" ht="18" customHeight="1" x14ac:dyDescent="0.35">
      <c r="A43" s="19"/>
      <c r="B43" s="111" t="s">
        <v>509</v>
      </c>
      <c r="C43" s="226"/>
      <c r="D43" s="117" t="s">
        <v>512</v>
      </c>
      <c r="E43" s="120"/>
      <c r="F43" s="330"/>
      <c r="G43" s="332"/>
      <c r="H43" s="330"/>
      <c r="I43" s="332"/>
      <c r="J43" s="32"/>
      <c r="K43" s="9"/>
      <c r="L43" s="9"/>
      <c r="M43" s="9"/>
      <c r="N43" s="9"/>
    </row>
    <row r="44" spans="1:14" s="147" customFormat="1" ht="18" customHeight="1" x14ac:dyDescent="0.35">
      <c r="A44" s="19"/>
      <c r="B44" s="146" t="s">
        <v>510</v>
      </c>
      <c r="C44" s="226"/>
      <c r="D44" s="148"/>
      <c r="E44" s="37"/>
      <c r="F44" s="148"/>
      <c r="G44" s="44"/>
      <c r="H44" s="148"/>
      <c r="I44" s="44"/>
      <c r="J44" s="32"/>
      <c r="K44" s="9"/>
      <c r="L44" s="9"/>
      <c r="M44" s="9"/>
      <c r="N44" s="9"/>
    </row>
    <row r="45" spans="1:14" s="115" customFormat="1" ht="10" customHeight="1" x14ac:dyDescent="0.35">
      <c r="A45" s="19"/>
      <c r="B45" s="20"/>
      <c r="C45" s="21"/>
      <c r="D45" s="117"/>
      <c r="E45" s="31"/>
      <c r="F45" s="117"/>
      <c r="G45" s="117"/>
      <c r="H45" s="117"/>
      <c r="I45" s="117"/>
      <c r="J45" s="32"/>
      <c r="K45" s="9"/>
      <c r="L45" s="9"/>
      <c r="M45" s="9"/>
      <c r="N45" s="9"/>
    </row>
    <row r="46" spans="1:14" s="115" customFormat="1" ht="18" customHeight="1" x14ac:dyDescent="0.35">
      <c r="A46" s="19"/>
      <c r="B46" s="111" t="s">
        <v>508</v>
      </c>
      <c r="C46" s="226"/>
      <c r="D46" s="117" t="s">
        <v>511</v>
      </c>
      <c r="E46" s="120"/>
      <c r="F46" s="329" t="s">
        <v>514</v>
      </c>
      <c r="G46" s="331"/>
      <c r="H46" s="329" t="s">
        <v>515</v>
      </c>
      <c r="I46" s="331"/>
      <c r="J46" s="32"/>
      <c r="K46" s="9"/>
      <c r="L46" s="9"/>
      <c r="M46" s="9"/>
      <c r="N46" s="9"/>
    </row>
    <row r="47" spans="1:14" s="115" customFormat="1" ht="18" customHeight="1" x14ac:dyDescent="0.35">
      <c r="A47" s="19"/>
      <c r="B47" s="111" t="s">
        <v>509</v>
      </c>
      <c r="C47" s="226"/>
      <c r="D47" s="117" t="s">
        <v>512</v>
      </c>
      <c r="E47" s="120"/>
      <c r="F47" s="330"/>
      <c r="G47" s="332"/>
      <c r="H47" s="330"/>
      <c r="I47" s="332"/>
      <c r="J47" s="32"/>
      <c r="K47" s="9"/>
      <c r="L47" s="9"/>
      <c r="M47" s="9"/>
      <c r="N47" s="9"/>
    </row>
    <row r="48" spans="1:14" s="147" customFormat="1" ht="18" customHeight="1" x14ac:dyDescent="0.35">
      <c r="A48" s="19"/>
      <c r="B48" s="146" t="s">
        <v>510</v>
      </c>
      <c r="C48" s="226"/>
      <c r="D48" s="148"/>
      <c r="E48" s="37"/>
      <c r="F48" s="148"/>
      <c r="G48" s="44"/>
      <c r="H48" s="148"/>
      <c r="I48" s="44"/>
      <c r="J48" s="32"/>
      <c r="K48" s="9"/>
      <c r="L48" s="9"/>
      <c r="M48" s="9"/>
      <c r="N48" s="9"/>
    </row>
    <row r="49" spans="1:14" s="115" customFormat="1" ht="10" customHeight="1" x14ac:dyDescent="0.35">
      <c r="A49" s="19"/>
      <c r="B49" s="20"/>
      <c r="C49" s="21"/>
      <c r="D49" s="117"/>
      <c r="E49" s="31"/>
      <c r="F49" s="117"/>
      <c r="G49" s="117"/>
      <c r="H49" s="117"/>
      <c r="I49" s="117"/>
      <c r="J49" s="32"/>
      <c r="K49" s="9"/>
      <c r="L49" s="9"/>
      <c r="M49" s="9"/>
      <c r="N49" s="9"/>
    </row>
    <row r="50" spans="1:14" s="115" customFormat="1" ht="18" customHeight="1" x14ac:dyDescent="0.35">
      <c r="A50" s="19"/>
      <c r="B50" s="111" t="s">
        <v>508</v>
      </c>
      <c r="C50" s="226"/>
      <c r="D50" s="117" t="s">
        <v>511</v>
      </c>
      <c r="E50" s="120"/>
      <c r="F50" s="329" t="s">
        <v>514</v>
      </c>
      <c r="G50" s="331"/>
      <c r="H50" s="329" t="s">
        <v>515</v>
      </c>
      <c r="I50" s="331"/>
      <c r="J50" s="32"/>
      <c r="K50" s="9"/>
      <c r="L50" s="9"/>
      <c r="M50" s="9"/>
      <c r="N50" s="9"/>
    </row>
    <row r="51" spans="1:14" s="115" customFormat="1" ht="18" customHeight="1" x14ac:dyDescent="0.35">
      <c r="A51" s="19"/>
      <c r="B51" s="111" t="s">
        <v>509</v>
      </c>
      <c r="C51" s="226"/>
      <c r="D51" s="117" t="s">
        <v>512</v>
      </c>
      <c r="E51" s="120"/>
      <c r="F51" s="330"/>
      <c r="G51" s="332"/>
      <c r="H51" s="330"/>
      <c r="I51" s="332"/>
      <c r="J51" s="32"/>
      <c r="K51" s="9"/>
      <c r="L51" s="9"/>
      <c r="M51" s="9"/>
      <c r="N51" s="9"/>
    </row>
    <row r="52" spans="1:14" s="147" customFormat="1" ht="18" customHeight="1" x14ac:dyDescent="0.35">
      <c r="A52" s="19"/>
      <c r="B52" s="146" t="s">
        <v>510</v>
      </c>
      <c r="C52" s="226"/>
      <c r="D52" s="148"/>
      <c r="E52" s="37"/>
      <c r="F52" s="148"/>
      <c r="G52" s="44"/>
      <c r="H52" s="148"/>
      <c r="I52" s="44"/>
      <c r="J52" s="32"/>
      <c r="K52" s="9"/>
      <c r="L52" s="9"/>
      <c r="M52" s="9"/>
      <c r="N52" s="9"/>
    </row>
    <row r="53" spans="1:14" s="115" customFormat="1" ht="10" customHeight="1" x14ac:dyDescent="0.35">
      <c r="A53" s="19"/>
      <c r="B53" s="20"/>
      <c r="C53" s="21"/>
      <c r="D53" s="117"/>
      <c r="E53" s="31"/>
      <c r="F53" s="117"/>
      <c r="G53" s="117"/>
      <c r="H53" s="117"/>
      <c r="I53" s="117"/>
      <c r="J53" s="32"/>
      <c r="K53" s="9"/>
      <c r="L53" s="9"/>
      <c r="M53" s="9"/>
      <c r="N53" s="9"/>
    </row>
    <row r="54" spans="1:14" s="115" customFormat="1" ht="18" customHeight="1" x14ac:dyDescent="0.35">
      <c r="A54" s="19"/>
      <c r="B54" s="111" t="s">
        <v>508</v>
      </c>
      <c r="C54" s="226"/>
      <c r="D54" s="117" t="s">
        <v>511</v>
      </c>
      <c r="E54" s="120"/>
      <c r="F54" s="329" t="s">
        <v>514</v>
      </c>
      <c r="G54" s="331"/>
      <c r="H54" s="329" t="s">
        <v>515</v>
      </c>
      <c r="I54" s="331"/>
      <c r="J54" s="32"/>
      <c r="K54" s="9"/>
      <c r="L54" s="9"/>
      <c r="M54" s="9"/>
      <c r="N54" s="9"/>
    </row>
    <row r="55" spans="1:14" s="115" customFormat="1" ht="18" customHeight="1" x14ac:dyDescent="0.35">
      <c r="A55" s="19"/>
      <c r="B55" s="111" t="s">
        <v>509</v>
      </c>
      <c r="C55" s="226"/>
      <c r="D55" s="117" t="s">
        <v>512</v>
      </c>
      <c r="E55" s="120"/>
      <c r="F55" s="330"/>
      <c r="G55" s="332"/>
      <c r="H55" s="330"/>
      <c r="I55" s="332"/>
      <c r="J55" s="32"/>
      <c r="K55" s="9"/>
      <c r="L55" s="9"/>
      <c r="M55" s="9"/>
      <c r="N55" s="9"/>
    </row>
    <row r="56" spans="1:14" s="147" customFormat="1" ht="18" customHeight="1" x14ac:dyDescent="0.35">
      <c r="A56" s="19"/>
      <c r="B56" s="146" t="s">
        <v>510</v>
      </c>
      <c r="C56" s="226"/>
      <c r="D56" s="148"/>
      <c r="E56" s="37"/>
      <c r="F56" s="148"/>
      <c r="G56" s="44"/>
      <c r="H56" s="148"/>
      <c r="I56" s="44"/>
      <c r="J56" s="32"/>
      <c r="K56" s="9"/>
      <c r="L56" s="9"/>
      <c r="M56" s="9"/>
      <c r="N56" s="9"/>
    </row>
    <row r="57" spans="1:14" s="115" customFormat="1" ht="10" customHeight="1" x14ac:dyDescent="0.35">
      <c r="A57" s="19"/>
      <c r="B57" s="20"/>
      <c r="C57" s="21"/>
      <c r="D57" s="117"/>
      <c r="E57" s="31"/>
      <c r="F57" s="117"/>
      <c r="G57" s="117"/>
      <c r="H57" s="117"/>
      <c r="I57" s="117"/>
      <c r="J57" s="32"/>
      <c r="K57" s="9"/>
      <c r="L57" s="9"/>
      <c r="M57" s="9"/>
      <c r="N57" s="9"/>
    </row>
    <row r="58" spans="1:14" s="115" customFormat="1" ht="18" customHeight="1" x14ac:dyDescent="0.35">
      <c r="A58" s="19"/>
      <c r="B58" s="111" t="s">
        <v>508</v>
      </c>
      <c r="C58" s="226"/>
      <c r="D58" s="117" t="s">
        <v>511</v>
      </c>
      <c r="E58" s="120"/>
      <c r="F58" s="329" t="s">
        <v>514</v>
      </c>
      <c r="G58" s="331"/>
      <c r="H58" s="329" t="s">
        <v>515</v>
      </c>
      <c r="I58" s="331"/>
      <c r="J58" s="32"/>
      <c r="K58" s="9"/>
      <c r="L58" s="9"/>
      <c r="M58" s="9"/>
      <c r="N58" s="9"/>
    </row>
    <row r="59" spans="1:14" s="115" customFormat="1" ht="18" customHeight="1" x14ac:dyDescent="0.35">
      <c r="A59" s="19"/>
      <c r="B59" s="111" t="s">
        <v>509</v>
      </c>
      <c r="C59" s="226"/>
      <c r="D59" s="117" t="s">
        <v>512</v>
      </c>
      <c r="E59" s="120"/>
      <c r="F59" s="330"/>
      <c r="G59" s="332"/>
      <c r="H59" s="330"/>
      <c r="I59" s="332"/>
      <c r="J59" s="32"/>
      <c r="K59" s="9"/>
      <c r="L59" s="9"/>
      <c r="M59" s="9"/>
      <c r="N59" s="9"/>
    </row>
    <row r="60" spans="1:14" s="147" customFormat="1" ht="18" customHeight="1" x14ac:dyDescent="0.35">
      <c r="A60" s="19"/>
      <c r="B60" s="146" t="s">
        <v>510</v>
      </c>
      <c r="C60" s="226"/>
      <c r="D60" s="148"/>
      <c r="E60" s="37"/>
      <c r="F60" s="148"/>
      <c r="G60" s="44"/>
      <c r="H60" s="148"/>
      <c r="I60" s="44"/>
      <c r="J60" s="32"/>
      <c r="K60" s="9"/>
      <c r="L60" s="9"/>
      <c r="M60" s="9"/>
      <c r="N60" s="9"/>
    </row>
    <row r="61" spans="1:14" s="115" customFormat="1" ht="10" customHeight="1" x14ac:dyDescent="0.35">
      <c r="A61" s="19"/>
      <c r="B61" s="20"/>
      <c r="C61" s="21"/>
      <c r="D61" s="117"/>
      <c r="E61" s="31"/>
      <c r="F61" s="117"/>
      <c r="G61" s="117"/>
      <c r="H61" s="117"/>
      <c r="I61" s="117"/>
      <c r="J61" s="32"/>
      <c r="K61" s="9"/>
      <c r="L61" s="9"/>
      <c r="M61" s="9"/>
      <c r="N61" s="9"/>
    </row>
    <row r="62" spans="1:14" s="115" customFormat="1" ht="18" customHeight="1" x14ac:dyDescent="0.35">
      <c r="A62" s="19"/>
      <c r="B62" s="111" t="s">
        <v>508</v>
      </c>
      <c r="C62" s="226"/>
      <c r="D62" s="117" t="s">
        <v>511</v>
      </c>
      <c r="E62" s="120"/>
      <c r="F62" s="329" t="s">
        <v>514</v>
      </c>
      <c r="G62" s="331"/>
      <c r="H62" s="329" t="s">
        <v>515</v>
      </c>
      <c r="I62" s="331"/>
      <c r="J62" s="32"/>
      <c r="K62" s="9"/>
      <c r="L62" s="9"/>
      <c r="M62" s="9"/>
      <c r="N62" s="9"/>
    </row>
    <row r="63" spans="1:14" s="115" customFormat="1" ht="18" customHeight="1" x14ac:dyDescent="0.35">
      <c r="A63" s="19"/>
      <c r="B63" s="111" t="s">
        <v>509</v>
      </c>
      <c r="C63" s="226"/>
      <c r="D63" s="117" t="s">
        <v>512</v>
      </c>
      <c r="E63" s="120"/>
      <c r="F63" s="330"/>
      <c r="G63" s="332"/>
      <c r="H63" s="330"/>
      <c r="I63" s="332"/>
      <c r="J63" s="32"/>
      <c r="K63" s="9"/>
      <c r="L63" s="9"/>
      <c r="M63" s="9"/>
      <c r="N63" s="9"/>
    </row>
    <row r="64" spans="1:14" s="147" customFormat="1" ht="18" customHeight="1" x14ac:dyDescent="0.35">
      <c r="A64" s="19"/>
      <c r="B64" s="146" t="s">
        <v>510</v>
      </c>
      <c r="C64" s="226"/>
      <c r="D64" s="148"/>
      <c r="E64" s="37"/>
      <c r="F64" s="148"/>
      <c r="G64" s="44"/>
      <c r="H64" s="148"/>
      <c r="I64" s="44"/>
      <c r="J64" s="32"/>
      <c r="K64" s="9"/>
      <c r="L64" s="9"/>
      <c r="M64" s="9"/>
      <c r="N64" s="9"/>
    </row>
    <row r="65" spans="1:14" s="115" customFormat="1" ht="10" customHeight="1" x14ac:dyDescent="0.35">
      <c r="A65" s="19"/>
      <c r="B65" s="20"/>
      <c r="C65" s="21"/>
      <c r="D65" s="117"/>
      <c r="E65" s="31"/>
      <c r="F65" s="117"/>
      <c r="G65" s="117"/>
      <c r="H65" s="117"/>
      <c r="I65" s="117"/>
      <c r="J65" s="32"/>
      <c r="K65" s="9"/>
      <c r="L65" s="9"/>
      <c r="M65" s="9"/>
      <c r="N65" s="9"/>
    </row>
    <row r="66" spans="1:14" s="115" customFormat="1" ht="18" customHeight="1" x14ac:dyDescent="0.35">
      <c r="A66" s="19"/>
      <c r="B66" s="111" t="s">
        <v>508</v>
      </c>
      <c r="C66" s="226"/>
      <c r="D66" s="117" t="s">
        <v>511</v>
      </c>
      <c r="E66" s="120"/>
      <c r="F66" s="329" t="s">
        <v>514</v>
      </c>
      <c r="G66" s="331"/>
      <c r="H66" s="329" t="s">
        <v>515</v>
      </c>
      <c r="I66" s="331"/>
      <c r="J66" s="32"/>
      <c r="K66" s="9"/>
      <c r="L66" s="9"/>
      <c r="M66" s="9"/>
      <c r="N66" s="9"/>
    </row>
    <row r="67" spans="1:14" s="115" customFormat="1" ht="18" customHeight="1" x14ac:dyDescent="0.35">
      <c r="A67" s="19"/>
      <c r="B67" s="111" t="s">
        <v>509</v>
      </c>
      <c r="C67" s="226"/>
      <c r="D67" s="117" t="s">
        <v>512</v>
      </c>
      <c r="E67" s="120"/>
      <c r="F67" s="330"/>
      <c r="G67" s="332"/>
      <c r="H67" s="330"/>
      <c r="I67" s="332"/>
      <c r="J67" s="32"/>
      <c r="K67" s="9"/>
      <c r="L67" s="9"/>
      <c r="M67" s="9"/>
      <c r="N67" s="9"/>
    </row>
    <row r="68" spans="1:14" s="147" customFormat="1" ht="18" customHeight="1" x14ac:dyDescent="0.35">
      <c r="A68" s="19"/>
      <c r="B68" s="146" t="s">
        <v>510</v>
      </c>
      <c r="C68" s="226"/>
      <c r="D68" s="148"/>
      <c r="E68" s="123"/>
      <c r="F68" s="148"/>
      <c r="G68" s="44"/>
      <c r="H68" s="148"/>
      <c r="I68" s="44"/>
      <c r="J68" s="32"/>
      <c r="K68" s="9"/>
      <c r="L68" s="9"/>
      <c r="M68" s="9"/>
      <c r="N68" s="9"/>
    </row>
    <row r="69" spans="1:14" s="115" customFormat="1" ht="10" customHeight="1" x14ac:dyDescent="0.35">
      <c r="A69" s="19"/>
      <c r="B69" s="20"/>
      <c r="C69" s="21"/>
      <c r="D69" s="117"/>
      <c r="E69" s="158"/>
      <c r="F69" s="117"/>
      <c r="G69" s="117"/>
      <c r="H69" s="117"/>
      <c r="I69" s="117"/>
      <c r="J69" s="32"/>
      <c r="K69" s="9"/>
      <c r="L69" s="9"/>
      <c r="M69" s="9"/>
      <c r="N69" s="9"/>
    </row>
    <row r="70" spans="1:14" s="115" customFormat="1" ht="18" customHeight="1" x14ac:dyDescent="0.35">
      <c r="A70" s="19"/>
      <c r="B70" s="111" t="s">
        <v>508</v>
      </c>
      <c r="C70" s="226"/>
      <c r="D70" s="117" t="s">
        <v>511</v>
      </c>
      <c r="E70" s="120"/>
      <c r="F70" s="329" t="s">
        <v>514</v>
      </c>
      <c r="G70" s="331"/>
      <c r="H70" s="329" t="s">
        <v>515</v>
      </c>
      <c r="I70" s="331"/>
      <c r="J70" s="32"/>
      <c r="K70" s="9"/>
      <c r="L70" s="9"/>
      <c r="M70" s="9"/>
      <c r="N70" s="9"/>
    </row>
    <row r="71" spans="1:14" s="115" customFormat="1" ht="18" customHeight="1" x14ac:dyDescent="0.35">
      <c r="A71" s="19"/>
      <c r="B71" s="111" t="s">
        <v>509</v>
      </c>
      <c r="C71" s="226"/>
      <c r="D71" s="117" t="s">
        <v>512</v>
      </c>
      <c r="E71" s="120"/>
      <c r="F71" s="330"/>
      <c r="G71" s="332"/>
      <c r="H71" s="330"/>
      <c r="I71" s="332"/>
      <c r="J71" s="32"/>
      <c r="K71" s="9"/>
      <c r="L71" s="9"/>
      <c r="M71" s="9"/>
      <c r="N71" s="9"/>
    </row>
    <row r="72" spans="1:14" s="147" customFormat="1" ht="18" customHeight="1" x14ac:dyDescent="0.35">
      <c r="A72" s="19"/>
      <c r="B72" s="146" t="s">
        <v>510</v>
      </c>
      <c r="C72" s="226"/>
      <c r="D72" s="148"/>
      <c r="E72" s="37"/>
      <c r="F72" s="148"/>
      <c r="G72" s="44"/>
      <c r="H72" s="148"/>
      <c r="I72" s="44"/>
      <c r="J72" s="32"/>
      <c r="K72" s="9"/>
      <c r="L72" s="9"/>
      <c r="M72" s="9"/>
      <c r="N72" s="9"/>
    </row>
    <row r="73" spans="1:14" s="115" customFormat="1" ht="10" customHeight="1" x14ac:dyDescent="0.35">
      <c r="A73" s="19"/>
      <c r="B73" s="20"/>
      <c r="C73" s="21"/>
      <c r="D73" s="117"/>
      <c r="E73" s="31"/>
      <c r="F73" s="117"/>
      <c r="G73" s="117"/>
      <c r="H73" s="117"/>
      <c r="I73" s="117"/>
      <c r="J73" s="32"/>
      <c r="K73" s="9"/>
      <c r="L73" s="9"/>
      <c r="M73" s="9"/>
      <c r="N73" s="9"/>
    </row>
    <row r="74" spans="1:14" s="115" customFormat="1" ht="18" customHeight="1" x14ac:dyDescent="0.35">
      <c r="A74" s="19"/>
      <c r="B74" s="111" t="s">
        <v>508</v>
      </c>
      <c r="C74" s="226"/>
      <c r="D74" s="117" t="s">
        <v>511</v>
      </c>
      <c r="E74" s="120"/>
      <c r="F74" s="329" t="s">
        <v>514</v>
      </c>
      <c r="G74" s="331"/>
      <c r="H74" s="329" t="s">
        <v>515</v>
      </c>
      <c r="I74" s="331"/>
      <c r="J74" s="32"/>
      <c r="K74" s="9"/>
      <c r="L74" s="9"/>
      <c r="M74" s="9"/>
      <c r="N74" s="9"/>
    </row>
    <row r="75" spans="1:14" s="115" customFormat="1" ht="18" customHeight="1" x14ac:dyDescent="0.35">
      <c r="A75" s="19"/>
      <c r="B75" s="111" t="s">
        <v>509</v>
      </c>
      <c r="C75" s="226"/>
      <c r="D75" s="117" t="s">
        <v>512</v>
      </c>
      <c r="E75" s="120"/>
      <c r="F75" s="330"/>
      <c r="G75" s="332"/>
      <c r="H75" s="330"/>
      <c r="I75" s="332"/>
      <c r="J75" s="32"/>
      <c r="K75" s="9"/>
      <c r="L75" s="9"/>
      <c r="M75" s="9"/>
      <c r="N75" s="9"/>
    </row>
    <row r="76" spans="1:14" s="147" customFormat="1" ht="18" customHeight="1" x14ac:dyDescent="0.35">
      <c r="A76" s="19"/>
      <c r="B76" s="146" t="s">
        <v>510</v>
      </c>
      <c r="C76" s="226"/>
      <c r="D76" s="148"/>
      <c r="E76" s="37"/>
      <c r="F76" s="148"/>
      <c r="G76" s="44"/>
      <c r="H76" s="148"/>
      <c r="I76" s="44"/>
      <c r="J76" s="32"/>
      <c r="K76" s="9"/>
      <c r="L76" s="9"/>
      <c r="M76" s="9"/>
      <c r="N76" s="9"/>
    </row>
    <row r="77" spans="1:14" s="115" customFormat="1" ht="10" customHeight="1" x14ac:dyDescent="0.35">
      <c r="A77" s="19"/>
      <c r="B77" s="20"/>
      <c r="C77" s="21"/>
      <c r="D77" s="117"/>
      <c r="E77" s="31"/>
      <c r="F77" s="117"/>
      <c r="G77" s="117"/>
      <c r="H77" s="117"/>
      <c r="I77" s="117"/>
      <c r="J77" s="32"/>
      <c r="K77" s="9"/>
      <c r="L77" s="9"/>
      <c r="M77" s="9"/>
      <c r="N77" s="9"/>
    </row>
    <row r="78" spans="1:14" s="115" customFormat="1" ht="18" customHeight="1" x14ac:dyDescent="0.35">
      <c r="A78" s="19"/>
      <c r="B78" s="111" t="s">
        <v>508</v>
      </c>
      <c r="C78" s="226"/>
      <c r="D78" s="117" t="s">
        <v>511</v>
      </c>
      <c r="E78" s="120"/>
      <c r="F78" s="329" t="s">
        <v>514</v>
      </c>
      <c r="G78" s="331"/>
      <c r="H78" s="329" t="s">
        <v>515</v>
      </c>
      <c r="I78" s="331"/>
      <c r="J78" s="32"/>
      <c r="K78" s="9"/>
      <c r="L78" s="9"/>
      <c r="M78" s="9"/>
      <c r="N78" s="9"/>
    </row>
    <row r="79" spans="1:14" s="115" customFormat="1" ht="18" customHeight="1" x14ac:dyDescent="0.35">
      <c r="A79" s="19"/>
      <c r="B79" s="111" t="s">
        <v>509</v>
      </c>
      <c r="C79" s="226"/>
      <c r="D79" s="117" t="s">
        <v>512</v>
      </c>
      <c r="E79" s="120"/>
      <c r="F79" s="330"/>
      <c r="G79" s="332"/>
      <c r="H79" s="330"/>
      <c r="I79" s="332"/>
      <c r="J79" s="32"/>
      <c r="K79" s="9"/>
      <c r="L79" s="9"/>
      <c r="M79" s="9"/>
      <c r="N79" s="9"/>
    </row>
    <row r="80" spans="1:14" s="147" customFormat="1" ht="18" customHeight="1" x14ac:dyDescent="0.35">
      <c r="A80" s="19"/>
      <c r="B80" s="146" t="s">
        <v>510</v>
      </c>
      <c r="C80" s="226"/>
      <c r="D80" s="148"/>
      <c r="E80" s="37"/>
      <c r="F80" s="148"/>
      <c r="G80" s="44"/>
      <c r="H80" s="148"/>
      <c r="I80" s="44"/>
      <c r="J80" s="32"/>
      <c r="K80" s="9"/>
      <c r="L80" s="9"/>
      <c r="M80" s="9"/>
      <c r="N80" s="9"/>
    </row>
    <row r="81" spans="1:14" s="115" customFormat="1" ht="10" customHeight="1" x14ac:dyDescent="0.35">
      <c r="A81" s="19"/>
      <c r="B81" s="20"/>
      <c r="C81" s="21"/>
      <c r="D81" s="117"/>
      <c r="E81" s="31"/>
      <c r="F81" s="117"/>
      <c r="G81" s="117"/>
      <c r="H81" s="117"/>
      <c r="I81" s="117"/>
      <c r="J81" s="32"/>
      <c r="K81" s="9"/>
      <c r="L81" s="9"/>
      <c r="M81" s="9"/>
      <c r="N81" s="9"/>
    </row>
    <row r="82" spans="1:14" s="115" customFormat="1" ht="18" customHeight="1" x14ac:dyDescent="0.35">
      <c r="A82" s="19"/>
      <c r="B82" s="111"/>
      <c r="C82" s="114"/>
      <c r="D82" s="117"/>
      <c r="E82" s="37"/>
      <c r="F82" s="39" t="s">
        <v>516</v>
      </c>
      <c r="G82" s="42">
        <f>SUM(G6+G10+G14+G18+G22+G26+G30+G34+G38+G42+G46+G50+G54+G58+G62+G66+G70+G74+G78)</f>
        <v>0</v>
      </c>
      <c r="H82" s="117"/>
      <c r="I82" s="38"/>
      <c r="J82" s="32"/>
      <c r="K82" s="9"/>
      <c r="L82" s="9"/>
      <c r="M82" s="9"/>
      <c r="N82" s="9"/>
    </row>
    <row r="83" spans="1:14" s="115" customFormat="1" ht="10" customHeight="1" x14ac:dyDescent="0.35">
      <c r="A83" s="24"/>
      <c r="B83" s="33"/>
      <c r="C83" s="33"/>
      <c r="D83" s="34"/>
      <c r="E83" s="35"/>
      <c r="F83" s="34"/>
      <c r="G83" s="34"/>
      <c r="H83" s="34"/>
      <c r="I83" s="34"/>
      <c r="J83" s="36"/>
      <c r="K83" s="9"/>
      <c r="L83" s="9"/>
      <c r="M83" s="9"/>
      <c r="N83" s="9"/>
    </row>
    <row r="84" spans="1:14" s="115" customFormat="1" ht="10" customHeight="1" x14ac:dyDescent="0.35">
      <c r="A84" s="9"/>
      <c r="B84" s="9"/>
      <c r="C84" s="9"/>
      <c r="D84" s="27"/>
      <c r="F84" s="27"/>
      <c r="G84" s="27"/>
      <c r="H84" s="27"/>
      <c r="I84" s="27"/>
      <c r="J84" s="9"/>
      <c r="K84" s="9"/>
      <c r="L84" s="9"/>
      <c r="M84" s="9"/>
      <c r="N84" s="9"/>
    </row>
    <row r="85" spans="1:14" ht="10" customHeight="1" x14ac:dyDescent="0.35">
      <c r="A85" s="16"/>
      <c r="B85" s="17"/>
      <c r="C85" s="17"/>
      <c r="D85" s="28"/>
      <c r="E85" s="29"/>
      <c r="F85" s="28"/>
      <c r="G85" s="28"/>
      <c r="H85" s="28"/>
      <c r="I85" s="28"/>
      <c r="J85" s="30"/>
    </row>
    <row r="86" spans="1:14" ht="18" customHeight="1" x14ac:dyDescent="0.35">
      <c r="A86" s="19"/>
      <c r="B86" s="337" t="s">
        <v>517</v>
      </c>
      <c r="C86" s="337"/>
      <c r="D86" s="337"/>
      <c r="E86" s="337"/>
      <c r="F86" s="337"/>
      <c r="G86" s="337"/>
      <c r="H86" s="337"/>
      <c r="I86" s="337"/>
      <c r="J86" s="32"/>
    </row>
    <row r="87" spans="1:14" ht="10" customHeight="1" x14ac:dyDescent="0.35">
      <c r="A87" s="19"/>
      <c r="B87" s="21"/>
      <c r="C87" s="21"/>
      <c r="D87" s="148"/>
      <c r="E87" s="31"/>
      <c r="F87" s="148"/>
      <c r="G87" s="148"/>
      <c r="H87" s="148"/>
      <c r="I87" s="148"/>
      <c r="J87" s="32"/>
    </row>
    <row r="88" spans="1:14" ht="28" customHeight="1" x14ac:dyDescent="0.35">
      <c r="A88" s="19"/>
      <c r="B88" s="333" t="s">
        <v>518</v>
      </c>
      <c r="C88" s="333"/>
      <c r="D88" s="333"/>
      <c r="E88" s="333"/>
      <c r="F88" s="333"/>
      <c r="G88" s="333"/>
      <c r="H88" s="333"/>
      <c r="I88" s="333"/>
      <c r="J88" s="32"/>
    </row>
    <row r="89" spans="1:14" ht="10" customHeight="1" x14ac:dyDescent="0.35">
      <c r="A89" s="19"/>
      <c r="B89" s="21"/>
      <c r="C89" s="21"/>
      <c r="D89" s="148"/>
      <c r="E89" s="31"/>
      <c r="F89" s="148"/>
      <c r="G89" s="148"/>
      <c r="H89" s="148"/>
      <c r="I89" s="148"/>
      <c r="J89" s="32"/>
    </row>
    <row r="90" spans="1:14" ht="95.15" customHeight="1" x14ac:dyDescent="0.35">
      <c r="A90" s="19"/>
      <c r="B90" s="334"/>
      <c r="C90" s="335"/>
      <c r="D90" s="335"/>
      <c r="E90" s="335"/>
      <c r="F90" s="335"/>
      <c r="G90" s="335"/>
      <c r="H90" s="335"/>
      <c r="I90" s="336"/>
      <c r="J90" s="32"/>
    </row>
    <row r="91" spans="1:14" ht="10" customHeight="1" x14ac:dyDescent="0.35">
      <c r="A91" s="24"/>
      <c r="B91" s="25"/>
      <c r="C91" s="25"/>
      <c r="D91" s="34"/>
      <c r="E91" s="35"/>
      <c r="F91" s="34"/>
      <c r="G91" s="34"/>
      <c r="H91" s="34"/>
      <c r="I91" s="34"/>
      <c r="J91" s="36"/>
    </row>
  </sheetData>
  <sheetProtection algorithmName="SHA-512" hashValue="Ove196ah4yFJVYEx5cGNPomfr5roG9gwoMUXcuYkrJ+oGEpcyfkuizKTA7udJSEoSdHt6sB148SabyXO6FTAeA==" saltValue="yanlZqU6q4RYGw/eHiqi2Q==" spinCount="100000" sheet="1" objects="1" scenarios="1"/>
  <mergeCells count="80">
    <mergeCell ref="B88:I88"/>
    <mergeCell ref="B90:I90"/>
    <mergeCell ref="B86:I86"/>
    <mergeCell ref="B4:I4"/>
    <mergeCell ref="F74:F75"/>
    <mergeCell ref="G74:G75"/>
    <mergeCell ref="H74:H75"/>
    <mergeCell ref="I74:I75"/>
    <mergeCell ref="F58:F59"/>
    <mergeCell ref="G58:G59"/>
    <mergeCell ref="H58:H59"/>
    <mergeCell ref="I58:I59"/>
    <mergeCell ref="F62:F63"/>
    <mergeCell ref="G62:G63"/>
    <mergeCell ref="H62:H63"/>
    <mergeCell ref="I62:I63"/>
    <mergeCell ref="I54:I55"/>
    <mergeCell ref="F78:F79"/>
    <mergeCell ref="G78:G79"/>
    <mergeCell ref="H78:H79"/>
    <mergeCell ref="I78:I79"/>
    <mergeCell ref="F66:F67"/>
    <mergeCell ref="G66:G67"/>
    <mergeCell ref="H66:H67"/>
    <mergeCell ref="I66:I67"/>
    <mergeCell ref="F70:F71"/>
    <mergeCell ref="G70:G71"/>
    <mergeCell ref="H70:H71"/>
    <mergeCell ref="I70:I71"/>
    <mergeCell ref="F54:F55"/>
    <mergeCell ref="G54:G55"/>
    <mergeCell ref="H54:H55"/>
    <mergeCell ref="F46:F47"/>
    <mergeCell ref="G46:G47"/>
    <mergeCell ref="H46:H47"/>
    <mergeCell ref="I46:I47"/>
    <mergeCell ref="I50:I51"/>
    <mergeCell ref="F50:F51"/>
    <mergeCell ref="G50:G51"/>
    <mergeCell ref="H50:H51"/>
    <mergeCell ref="F38:F39"/>
    <mergeCell ref="G38:G39"/>
    <mergeCell ref="H38:H39"/>
    <mergeCell ref="I38:I39"/>
    <mergeCell ref="F42:F43"/>
    <mergeCell ref="G42:G43"/>
    <mergeCell ref="H42:H43"/>
    <mergeCell ref="I42:I43"/>
    <mergeCell ref="F30:F31"/>
    <mergeCell ref="G30:G31"/>
    <mergeCell ref="H30:H31"/>
    <mergeCell ref="I30:I31"/>
    <mergeCell ref="F34:F35"/>
    <mergeCell ref="G34:G35"/>
    <mergeCell ref="H34:H35"/>
    <mergeCell ref="I34:I35"/>
    <mergeCell ref="F22:F23"/>
    <mergeCell ref="G22:G23"/>
    <mergeCell ref="H22:H23"/>
    <mergeCell ref="I22:I23"/>
    <mergeCell ref="F26:F27"/>
    <mergeCell ref="G26:G27"/>
    <mergeCell ref="H26:H27"/>
    <mergeCell ref="I26:I27"/>
    <mergeCell ref="F14:F15"/>
    <mergeCell ref="G14:G15"/>
    <mergeCell ref="H14:H15"/>
    <mergeCell ref="I14:I15"/>
    <mergeCell ref="F18:F19"/>
    <mergeCell ref="G18:G19"/>
    <mergeCell ref="H18:H19"/>
    <mergeCell ref="I18:I19"/>
    <mergeCell ref="F6:F7"/>
    <mergeCell ref="H6:H7"/>
    <mergeCell ref="G6:G7"/>
    <mergeCell ref="I6:I7"/>
    <mergeCell ref="F10:F11"/>
    <mergeCell ref="G10:G11"/>
    <mergeCell ref="H10:H11"/>
    <mergeCell ref="I10:I11"/>
  </mergeCells>
  <dataValidations count="1">
    <dataValidation type="list" allowBlank="1" showInputMessage="1" showErrorMessage="1" sqref="C8 C12 C16 C20 C24 C28 C32 C36 C40 C44 C48 C52 C56 C60 C64 C68 C72 C76 C80" xr:uid="{7A0D76AD-6A07-494A-82E4-040C07AC8F9B}">
      <formula1>Kompetenzzuordnung</formula1>
    </dataValidation>
  </dataValidations>
  <printOptions horizontalCentered="1"/>
  <pageMargins left="0.39370078740157483" right="0.39370078740157483" top="1.5748031496062993" bottom="0.59055118110236227" header="0.39370078740157483" footer="0.31496062992125984"/>
  <pageSetup paperSize="9" scale="83" fitToHeight="0" orientation="landscape" horizontalDpi="300" verticalDpi="300" r:id="rId1"/>
  <headerFooter>
    <oddHeader>&amp;L&amp;"Verdana,Standard"&amp;9&amp;G&amp;C&amp;"Verdana,Fett"&amp;12
IPMA Level D
Demande de recertification
Participation aux cours de formation&amp;R&amp;G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r Rezertifizierungsperiode!" xr:uid="{00000000-0002-0000-0300-000000000000}">
          <x14:formula1>
            <xm:f>Pers!$M$9</xm:f>
          </x14:formula1>
          <x14:formula2>
            <xm:f>Pers!$D$9</xm:f>
          </x14:formula2>
          <xm:sqref>E76 E64 E60 E68 E72 E56 E52 E48 E44 E40 E36 E32 E28 E24 E20 E16 E12 E80 E8</xm:sqref>
        </x14:dataValidation>
        <x14:dataValidation type="date" allowBlank="1" showInputMessage="1" showErrorMessage="1" error="Datum liegt ausserhalb der Rezertifizierungsperiode!" xr:uid="{1085D7B8-DD0A-4867-BEB4-75D9E9200014}">
          <x14:formula1>
            <xm:f>Pers!$D$17</xm:f>
          </x14:formula1>
          <x14:formula2>
            <xm:f>Pers!$D$18</xm:f>
          </x14:formula2>
          <xm:sqref>E6:E7 E10:E11 E14:E15 E18:E19 E22:E23 E26:E27 E30:E31 E34:E35 E38:E39 E42:E43 E46:E47 E50:E51 E54:E55 E58:E59 E62:E63 E66:E67 E70:E71 E74:E75 E78:E79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84"/>
  <sheetViews>
    <sheetView showGridLines="0" zoomScaleNormal="100" workbookViewId="0">
      <selection activeCell="C8" sqref="C8"/>
    </sheetView>
  </sheetViews>
  <sheetFormatPr baseColWidth="10" defaultColWidth="11.453125" defaultRowHeight="11.5" x14ac:dyDescent="0.35"/>
  <cols>
    <col min="1" max="1" width="1.7265625" style="9" customWidth="1"/>
    <col min="2" max="2" width="30.7265625" style="9" customWidth="1"/>
    <col min="3" max="3" width="73.7265625" style="9" customWidth="1"/>
    <col min="4" max="4" width="6.7265625" style="27" customWidth="1"/>
    <col min="5" max="5" width="15.7265625" style="115" customWidth="1"/>
    <col min="6" max="6" width="10.7265625" style="27" customWidth="1"/>
    <col min="7" max="7" width="7.7265625" style="27" customWidth="1"/>
    <col min="8" max="8" width="10.7265625" style="27" customWidth="1"/>
    <col min="9" max="9" width="7.7265625" style="27" customWidth="1"/>
    <col min="10" max="10" width="1.7265625" style="9" customWidth="1"/>
    <col min="11" max="16384" width="11.453125" style="9"/>
  </cols>
  <sheetData>
    <row r="1" spans="1:14" s="115" customFormat="1" ht="10" customHeight="1" x14ac:dyDescent="0.35">
      <c r="A1" s="16"/>
      <c r="B1" s="17"/>
      <c r="C1" s="17"/>
      <c r="D1" s="28"/>
      <c r="E1" s="29"/>
      <c r="F1" s="28"/>
      <c r="G1" s="28"/>
      <c r="H1" s="28"/>
      <c r="I1" s="28"/>
      <c r="J1" s="30"/>
      <c r="K1" s="9"/>
      <c r="L1" s="9"/>
      <c r="M1" s="9"/>
      <c r="N1" s="9"/>
    </row>
    <row r="2" spans="1:14" s="115" customFormat="1" ht="18" customHeight="1" x14ac:dyDescent="0.35">
      <c r="A2" s="19"/>
      <c r="B2" s="20" t="s">
        <v>477</v>
      </c>
      <c r="C2" s="21"/>
      <c r="D2" s="117"/>
      <c r="E2" s="31"/>
      <c r="F2" s="117"/>
      <c r="G2" s="117"/>
      <c r="H2" s="117"/>
      <c r="I2" s="117"/>
      <c r="J2" s="32"/>
      <c r="K2" s="9"/>
      <c r="L2" s="9"/>
      <c r="M2" s="9"/>
      <c r="N2" s="9"/>
    </row>
    <row r="3" spans="1:14" s="115" customFormat="1" ht="10" customHeight="1" x14ac:dyDescent="0.35">
      <c r="A3" s="19"/>
      <c r="B3" s="20"/>
      <c r="C3" s="21"/>
      <c r="D3" s="117"/>
      <c r="E3" s="31"/>
      <c r="F3" s="117"/>
      <c r="G3" s="117"/>
      <c r="H3" s="117"/>
      <c r="I3" s="117"/>
      <c r="J3" s="32"/>
      <c r="K3" s="9"/>
      <c r="L3" s="9"/>
      <c r="M3" s="9"/>
      <c r="N3" s="9"/>
    </row>
    <row r="4" spans="1:14" s="115" customFormat="1" ht="40" customHeight="1" x14ac:dyDescent="0.35">
      <c r="A4" s="40"/>
      <c r="B4" s="302" t="s">
        <v>519</v>
      </c>
      <c r="C4" s="302"/>
      <c r="D4" s="302"/>
      <c r="E4" s="302"/>
      <c r="F4" s="302"/>
      <c r="G4" s="302"/>
      <c r="H4" s="302"/>
      <c r="I4" s="302"/>
      <c r="J4" s="32"/>
      <c r="K4" s="9"/>
      <c r="L4" s="9"/>
      <c r="M4" s="9"/>
      <c r="N4" s="9"/>
    </row>
    <row r="5" spans="1:14" s="115" customFormat="1" ht="12" customHeight="1" x14ac:dyDescent="0.35">
      <c r="A5" s="19"/>
      <c r="B5" s="20"/>
      <c r="C5" s="21"/>
      <c r="D5" s="117"/>
      <c r="E5" s="119" t="s">
        <v>513</v>
      </c>
      <c r="F5" s="117"/>
      <c r="G5" s="117"/>
      <c r="H5" s="117"/>
      <c r="I5" s="117"/>
      <c r="J5" s="32"/>
      <c r="K5" s="9"/>
      <c r="L5" s="9"/>
      <c r="M5" s="9"/>
      <c r="N5" s="9"/>
    </row>
    <row r="6" spans="1:14" s="115" customFormat="1" ht="18" customHeight="1" x14ac:dyDescent="0.35">
      <c r="A6" s="19"/>
      <c r="B6" s="111" t="s">
        <v>520</v>
      </c>
      <c r="C6" s="226"/>
      <c r="D6" s="117" t="s">
        <v>511</v>
      </c>
      <c r="E6" s="120"/>
      <c r="F6" s="338" t="s">
        <v>522</v>
      </c>
      <c r="G6" s="331"/>
      <c r="H6" s="338" t="s">
        <v>523</v>
      </c>
      <c r="I6" s="331"/>
      <c r="J6" s="32"/>
      <c r="K6" s="9"/>
      <c r="L6" s="9"/>
      <c r="M6" s="9"/>
      <c r="N6" s="9"/>
    </row>
    <row r="7" spans="1:14" s="115" customFormat="1" ht="18" customHeight="1" x14ac:dyDescent="0.35">
      <c r="A7" s="19"/>
      <c r="B7" s="111" t="s">
        <v>521</v>
      </c>
      <c r="C7" s="226"/>
      <c r="D7" s="117" t="s">
        <v>512</v>
      </c>
      <c r="E7" s="120"/>
      <c r="F7" s="339"/>
      <c r="G7" s="332"/>
      <c r="H7" s="339"/>
      <c r="I7" s="332"/>
      <c r="J7" s="32"/>
      <c r="K7" s="9"/>
      <c r="L7" s="9"/>
      <c r="M7" s="9"/>
      <c r="N7" s="9"/>
    </row>
    <row r="8" spans="1:14" s="147" customFormat="1" ht="18" customHeight="1" x14ac:dyDescent="0.35">
      <c r="A8" s="19"/>
      <c r="B8" s="146" t="s">
        <v>510</v>
      </c>
      <c r="C8" s="226"/>
      <c r="D8" s="148"/>
      <c r="E8" s="37"/>
      <c r="F8" s="148"/>
      <c r="G8" s="44"/>
      <c r="H8" s="148"/>
      <c r="I8" s="44"/>
      <c r="J8" s="32"/>
      <c r="K8" s="9"/>
      <c r="L8" s="9"/>
      <c r="M8" s="9"/>
      <c r="N8" s="9"/>
    </row>
    <row r="9" spans="1:14" s="115" customFormat="1" ht="10" customHeight="1" x14ac:dyDescent="0.35">
      <c r="A9" s="19"/>
      <c r="B9" s="20"/>
      <c r="C9" s="21"/>
      <c r="D9" s="117"/>
      <c r="E9" s="31"/>
      <c r="F9" s="117"/>
      <c r="G9" s="117"/>
      <c r="H9" s="117"/>
      <c r="I9" s="117"/>
      <c r="J9" s="32"/>
      <c r="K9" s="9"/>
      <c r="L9" s="9"/>
      <c r="M9" s="9"/>
      <c r="N9" s="9"/>
    </row>
    <row r="10" spans="1:14" s="115" customFormat="1" ht="18" customHeight="1" x14ac:dyDescent="0.35">
      <c r="A10" s="19"/>
      <c r="B10" s="111" t="s">
        <v>520</v>
      </c>
      <c r="C10" s="226"/>
      <c r="D10" s="117" t="s">
        <v>511</v>
      </c>
      <c r="E10" s="120"/>
      <c r="F10" s="338" t="s">
        <v>522</v>
      </c>
      <c r="G10" s="331"/>
      <c r="H10" s="338" t="s">
        <v>523</v>
      </c>
      <c r="I10" s="331"/>
      <c r="J10" s="32"/>
      <c r="K10" s="9"/>
      <c r="L10" s="9"/>
      <c r="M10" s="9"/>
      <c r="N10" s="9"/>
    </row>
    <row r="11" spans="1:14" s="115" customFormat="1" ht="18" customHeight="1" x14ac:dyDescent="0.35">
      <c r="A11" s="19"/>
      <c r="B11" s="111" t="s">
        <v>521</v>
      </c>
      <c r="C11" s="226"/>
      <c r="D11" s="117" t="s">
        <v>512</v>
      </c>
      <c r="E11" s="120"/>
      <c r="F11" s="339"/>
      <c r="G11" s="332"/>
      <c r="H11" s="339"/>
      <c r="I11" s="332"/>
      <c r="J11" s="32"/>
      <c r="K11" s="9"/>
      <c r="L11" s="9"/>
      <c r="M11" s="9"/>
      <c r="N11" s="9"/>
    </row>
    <row r="12" spans="1:14" s="147" customFormat="1" ht="18" customHeight="1" x14ac:dyDescent="0.35">
      <c r="A12" s="19"/>
      <c r="B12" s="146" t="s">
        <v>510</v>
      </c>
      <c r="C12" s="226"/>
      <c r="D12" s="148"/>
      <c r="E12" s="37"/>
      <c r="F12" s="148"/>
      <c r="G12" s="44"/>
      <c r="H12" s="148"/>
      <c r="I12" s="44"/>
      <c r="J12" s="32"/>
      <c r="K12" s="9"/>
      <c r="L12" s="9"/>
      <c r="M12" s="9"/>
      <c r="N12" s="9"/>
    </row>
    <row r="13" spans="1:14" s="115" customFormat="1" ht="10" customHeight="1" x14ac:dyDescent="0.35">
      <c r="A13" s="19"/>
      <c r="B13" s="20"/>
      <c r="C13" s="21"/>
      <c r="D13" s="117"/>
      <c r="E13" s="31"/>
      <c r="F13" s="117"/>
      <c r="G13" s="117"/>
      <c r="H13" s="117"/>
      <c r="I13" s="117"/>
      <c r="J13" s="32"/>
      <c r="K13" s="9"/>
      <c r="L13" s="9"/>
      <c r="M13" s="9"/>
      <c r="N13" s="9"/>
    </row>
    <row r="14" spans="1:14" s="115" customFormat="1" ht="18" customHeight="1" x14ac:dyDescent="0.35">
      <c r="A14" s="19"/>
      <c r="B14" s="111" t="s">
        <v>520</v>
      </c>
      <c r="C14" s="226"/>
      <c r="D14" s="117" t="s">
        <v>511</v>
      </c>
      <c r="E14" s="120"/>
      <c r="F14" s="338" t="s">
        <v>522</v>
      </c>
      <c r="G14" s="331"/>
      <c r="H14" s="338" t="s">
        <v>523</v>
      </c>
      <c r="I14" s="331"/>
      <c r="J14" s="32"/>
      <c r="K14" s="9"/>
      <c r="L14" s="9"/>
      <c r="M14" s="9"/>
      <c r="N14" s="9"/>
    </row>
    <row r="15" spans="1:14" s="115" customFormat="1" ht="18" customHeight="1" x14ac:dyDescent="0.35">
      <c r="A15" s="19"/>
      <c r="B15" s="111" t="s">
        <v>521</v>
      </c>
      <c r="C15" s="226"/>
      <c r="D15" s="117" t="s">
        <v>512</v>
      </c>
      <c r="E15" s="120"/>
      <c r="F15" s="339"/>
      <c r="G15" s="332"/>
      <c r="H15" s="339"/>
      <c r="I15" s="332"/>
      <c r="J15" s="32"/>
      <c r="K15" s="9"/>
      <c r="L15" s="9"/>
      <c r="M15" s="9"/>
      <c r="N15" s="9"/>
    </row>
    <row r="16" spans="1:14" s="147" customFormat="1" ht="18" customHeight="1" x14ac:dyDescent="0.35">
      <c r="A16" s="19"/>
      <c r="B16" s="146" t="s">
        <v>510</v>
      </c>
      <c r="C16" s="226"/>
      <c r="D16" s="148"/>
      <c r="E16" s="37"/>
      <c r="F16" s="148"/>
      <c r="G16" s="44"/>
      <c r="H16" s="148"/>
      <c r="I16" s="44"/>
      <c r="J16" s="32"/>
      <c r="K16" s="9"/>
      <c r="L16" s="9"/>
      <c r="M16" s="9"/>
      <c r="N16" s="9"/>
    </row>
    <row r="17" spans="1:14" s="115" customFormat="1" ht="10" customHeight="1" x14ac:dyDescent="0.35">
      <c r="A17" s="19"/>
      <c r="B17" s="20"/>
      <c r="C17" s="21"/>
      <c r="D17" s="117"/>
      <c r="E17" s="31"/>
      <c r="F17" s="117"/>
      <c r="G17" s="117"/>
      <c r="H17" s="117"/>
      <c r="I17" s="117"/>
      <c r="J17" s="32"/>
      <c r="K17" s="9"/>
      <c r="L17" s="9"/>
      <c r="M17" s="9"/>
      <c r="N17" s="9"/>
    </row>
    <row r="18" spans="1:14" s="115" customFormat="1" ht="18" customHeight="1" x14ac:dyDescent="0.35">
      <c r="A18" s="19"/>
      <c r="B18" s="111" t="s">
        <v>520</v>
      </c>
      <c r="C18" s="226"/>
      <c r="D18" s="117" t="s">
        <v>511</v>
      </c>
      <c r="E18" s="120"/>
      <c r="F18" s="338" t="s">
        <v>522</v>
      </c>
      <c r="G18" s="331"/>
      <c r="H18" s="338" t="s">
        <v>523</v>
      </c>
      <c r="I18" s="331"/>
      <c r="J18" s="32"/>
      <c r="K18" s="9"/>
      <c r="L18" s="9"/>
      <c r="M18" s="9"/>
      <c r="N18" s="9"/>
    </row>
    <row r="19" spans="1:14" s="115" customFormat="1" ht="18" customHeight="1" x14ac:dyDescent="0.35">
      <c r="A19" s="19"/>
      <c r="B19" s="111" t="s">
        <v>521</v>
      </c>
      <c r="C19" s="226"/>
      <c r="D19" s="117" t="s">
        <v>512</v>
      </c>
      <c r="E19" s="120"/>
      <c r="F19" s="339"/>
      <c r="G19" s="332"/>
      <c r="H19" s="339"/>
      <c r="I19" s="332"/>
      <c r="J19" s="32"/>
      <c r="K19" s="9"/>
      <c r="L19" s="9"/>
      <c r="M19" s="9"/>
      <c r="N19" s="9"/>
    </row>
    <row r="20" spans="1:14" s="147" customFormat="1" ht="18" customHeight="1" x14ac:dyDescent="0.35">
      <c r="A20" s="19"/>
      <c r="B20" s="146" t="s">
        <v>510</v>
      </c>
      <c r="C20" s="226"/>
      <c r="D20" s="148"/>
      <c r="E20" s="37"/>
      <c r="F20" s="148"/>
      <c r="G20" s="44"/>
      <c r="H20" s="148"/>
      <c r="I20" s="44"/>
      <c r="J20" s="32"/>
      <c r="K20" s="9"/>
      <c r="L20" s="9"/>
      <c r="M20" s="9"/>
      <c r="N20" s="9"/>
    </row>
    <row r="21" spans="1:14" s="115" customFormat="1" ht="10" customHeight="1" x14ac:dyDescent="0.35">
      <c r="A21" s="19"/>
      <c r="B21" s="20"/>
      <c r="C21" s="21"/>
      <c r="D21" s="117"/>
      <c r="E21" s="31"/>
      <c r="F21" s="117"/>
      <c r="G21" s="117"/>
      <c r="H21" s="117"/>
      <c r="I21" s="117"/>
      <c r="J21" s="32"/>
      <c r="K21" s="9"/>
      <c r="L21" s="9"/>
      <c r="M21" s="9"/>
      <c r="N21" s="9"/>
    </row>
    <row r="22" spans="1:14" s="115" customFormat="1" ht="18" customHeight="1" x14ac:dyDescent="0.35">
      <c r="A22" s="19"/>
      <c r="B22" s="111" t="s">
        <v>520</v>
      </c>
      <c r="C22" s="226"/>
      <c r="D22" s="117" t="s">
        <v>511</v>
      </c>
      <c r="E22" s="120"/>
      <c r="F22" s="338" t="s">
        <v>522</v>
      </c>
      <c r="G22" s="331"/>
      <c r="H22" s="338" t="s">
        <v>523</v>
      </c>
      <c r="I22" s="331"/>
      <c r="J22" s="32"/>
      <c r="K22" s="9"/>
      <c r="L22" s="9"/>
      <c r="M22" s="9"/>
      <c r="N22" s="9"/>
    </row>
    <row r="23" spans="1:14" s="115" customFormat="1" ht="18" customHeight="1" x14ac:dyDescent="0.35">
      <c r="A23" s="19"/>
      <c r="B23" s="111" t="s">
        <v>521</v>
      </c>
      <c r="C23" s="226"/>
      <c r="D23" s="117" t="s">
        <v>512</v>
      </c>
      <c r="E23" s="120"/>
      <c r="F23" s="339"/>
      <c r="G23" s="332"/>
      <c r="H23" s="339"/>
      <c r="I23" s="332"/>
      <c r="J23" s="32"/>
      <c r="K23" s="9"/>
      <c r="L23" s="9"/>
      <c r="M23" s="9"/>
      <c r="N23" s="9"/>
    </row>
    <row r="24" spans="1:14" s="147" customFormat="1" ht="18" customHeight="1" x14ac:dyDescent="0.35">
      <c r="A24" s="19"/>
      <c r="B24" s="146" t="s">
        <v>510</v>
      </c>
      <c r="C24" s="226"/>
      <c r="D24" s="148"/>
      <c r="E24" s="37"/>
      <c r="F24" s="148"/>
      <c r="G24" s="44"/>
      <c r="H24" s="148"/>
      <c r="I24" s="44"/>
      <c r="J24" s="32"/>
      <c r="K24" s="9"/>
      <c r="L24" s="9"/>
      <c r="M24" s="9"/>
      <c r="N24" s="9"/>
    </row>
    <row r="25" spans="1:14" s="115" customFormat="1" ht="10" customHeight="1" x14ac:dyDescent="0.35">
      <c r="A25" s="19"/>
      <c r="B25" s="20"/>
      <c r="C25" s="21"/>
      <c r="D25" s="117"/>
      <c r="E25" s="31"/>
      <c r="F25" s="117"/>
      <c r="G25" s="117"/>
      <c r="H25" s="117"/>
      <c r="I25" s="117"/>
      <c r="J25" s="32"/>
      <c r="K25" s="9"/>
      <c r="L25" s="9"/>
      <c r="M25" s="9"/>
      <c r="N25" s="9"/>
    </row>
    <row r="26" spans="1:14" s="115" customFormat="1" ht="18" customHeight="1" x14ac:dyDescent="0.35">
      <c r="A26" s="19"/>
      <c r="B26" s="111" t="s">
        <v>520</v>
      </c>
      <c r="C26" s="226"/>
      <c r="D26" s="117" t="s">
        <v>511</v>
      </c>
      <c r="E26" s="120"/>
      <c r="F26" s="338" t="s">
        <v>522</v>
      </c>
      <c r="G26" s="331"/>
      <c r="H26" s="338" t="s">
        <v>523</v>
      </c>
      <c r="I26" s="331"/>
      <c r="J26" s="32"/>
      <c r="K26" s="9"/>
      <c r="L26" s="9"/>
      <c r="M26" s="9"/>
      <c r="N26" s="9"/>
    </row>
    <row r="27" spans="1:14" s="115" customFormat="1" ht="18" customHeight="1" x14ac:dyDescent="0.35">
      <c r="A27" s="19"/>
      <c r="B27" s="111" t="s">
        <v>521</v>
      </c>
      <c r="C27" s="226"/>
      <c r="D27" s="117" t="s">
        <v>512</v>
      </c>
      <c r="E27" s="120"/>
      <c r="F27" s="339"/>
      <c r="G27" s="332"/>
      <c r="H27" s="339"/>
      <c r="I27" s="332"/>
      <c r="J27" s="32"/>
      <c r="K27" s="9"/>
      <c r="L27" s="9"/>
      <c r="M27" s="9"/>
      <c r="N27" s="9"/>
    </row>
    <row r="28" spans="1:14" s="147" customFormat="1" ht="18" customHeight="1" x14ac:dyDescent="0.35">
      <c r="A28" s="19"/>
      <c r="B28" s="146" t="s">
        <v>510</v>
      </c>
      <c r="C28" s="226"/>
      <c r="D28" s="148"/>
      <c r="E28" s="37"/>
      <c r="F28" s="148"/>
      <c r="G28" s="44"/>
      <c r="H28" s="148"/>
      <c r="I28" s="44"/>
      <c r="J28" s="32"/>
      <c r="K28" s="9"/>
      <c r="L28" s="9"/>
      <c r="M28" s="9"/>
      <c r="N28" s="9"/>
    </row>
    <row r="29" spans="1:14" s="115" customFormat="1" ht="10" customHeight="1" x14ac:dyDescent="0.35">
      <c r="A29" s="19"/>
      <c r="B29" s="20"/>
      <c r="C29" s="21"/>
      <c r="D29" s="117"/>
      <c r="E29" s="31"/>
      <c r="F29" s="117"/>
      <c r="G29" s="117"/>
      <c r="H29" s="117"/>
      <c r="I29" s="117"/>
      <c r="J29" s="32"/>
      <c r="K29" s="9"/>
      <c r="L29" s="9"/>
      <c r="M29" s="9"/>
      <c r="N29" s="9"/>
    </row>
    <row r="30" spans="1:14" s="115" customFormat="1" ht="18" customHeight="1" x14ac:dyDescent="0.35">
      <c r="A30" s="19"/>
      <c r="B30" s="111" t="s">
        <v>520</v>
      </c>
      <c r="C30" s="226"/>
      <c r="D30" s="117" t="s">
        <v>511</v>
      </c>
      <c r="E30" s="120"/>
      <c r="F30" s="338" t="s">
        <v>522</v>
      </c>
      <c r="G30" s="331"/>
      <c r="H30" s="338" t="s">
        <v>523</v>
      </c>
      <c r="I30" s="331"/>
      <c r="J30" s="32"/>
      <c r="K30" s="9"/>
      <c r="L30" s="9"/>
      <c r="M30" s="9"/>
      <c r="N30" s="9"/>
    </row>
    <row r="31" spans="1:14" s="115" customFormat="1" ht="18" customHeight="1" x14ac:dyDescent="0.35">
      <c r="A31" s="19"/>
      <c r="B31" s="111" t="s">
        <v>521</v>
      </c>
      <c r="C31" s="226"/>
      <c r="D31" s="117" t="s">
        <v>512</v>
      </c>
      <c r="E31" s="120"/>
      <c r="F31" s="339"/>
      <c r="G31" s="332"/>
      <c r="H31" s="339"/>
      <c r="I31" s="332"/>
      <c r="J31" s="32"/>
      <c r="K31" s="9"/>
      <c r="L31" s="9"/>
      <c r="M31" s="9"/>
      <c r="N31" s="9"/>
    </row>
    <row r="32" spans="1:14" s="147" customFormat="1" ht="18" customHeight="1" x14ac:dyDescent="0.35">
      <c r="A32" s="19"/>
      <c r="B32" s="146" t="s">
        <v>510</v>
      </c>
      <c r="C32" s="226"/>
      <c r="D32" s="148"/>
      <c r="E32" s="37"/>
      <c r="F32" s="148"/>
      <c r="G32" s="44"/>
      <c r="H32" s="148"/>
      <c r="I32" s="44"/>
      <c r="J32" s="32"/>
      <c r="K32" s="9"/>
      <c r="L32" s="9"/>
      <c r="M32" s="9"/>
      <c r="N32" s="9"/>
    </row>
    <row r="33" spans="1:14" s="115" customFormat="1" ht="10" customHeight="1" x14ac:dyDescent="0.35">
      <c r="A33" s="19"/>
      <c r="B33" s="20"/>
      <c r="C33" s="21"/>
      <c r="D33" s="117"/>
      <c r="E33" s="31"/>
      <c r="F33" s="117"/>
      <c r="G33" s="117"/>
      <c r="H33" s="117"/>
      <c r="I33" s="117"/>
      <c r="J33" s="32"/>
      <c r="K33" s="9"/>
      <c r="L33" s="9"/>
      <c r="M33" s="9"/>
      <c r="N33" s="9"/>
    </row>
    <row r="34" spans="1:14" s="115" customFormat="1" ht="18" customHeight="1" x14ac:dyDescent="0.35">
      <c r="A34" s="19"/>
      <c r="B34" s="111" t="s">
        <v>520</v>
      </c>
      <c r="C34" s="226"/>
      <c r="D34" s="117" t="s">
        <v>511</v>
      </c>
      <c r="E34" s="120"/>
      <c r="F34" s="338" t="s">
        <v>522</v>
      </c>
      <c r="G34" s="331"/>
      <c r="H34" s="338" t="s">
        <v>523</v>
      </c>
      <c r="I34" s="331"/>
      <c r="J34" s="32"/>
      <c r="K34" s="9"/>
      <c r="L34" s="9"/>
      <c r="M34" s="9"/>
      <c r="N34" s="9"/>
    </row>
    <row r="35" spans="1:14" s="115" customFormat="1" ht="18" customHeight="1" x14ac:dyDescent="0.35">
      <c r="A35" s="19"/>
      <c r="B35" s="111" t="s">
        <v>521</v>
      </c>
      <c r="C35" s="226"/>
      <c r="D35" s="117" t="s">
        <v>512</v>
      </c>
      <c r="E35" s="120"/>
      <c r="F35" s="339"/>
      <c r="G35" s="332"/>
      <c r="H35" s="339"/>
      <c r="I35" s="332"/>
      <c r="J35" s="32"/>
      <c r="K35" s="9"/>
      <c r="L35" s="9"/>
      <c r="M35" s="9"/>
      <c r="N35" s="9"/>
    </row>
    <row r="36" spans="1:14" s="147" customFormat="1" ht="18" customHeight="1" x14ac:dyDescent="0.35">
      <c r="A36" s="19"/>
      <c r="B36" s="146" t="s">
        <v>510</v>
      </c>
      <c r="C36" s="226"/>
      <c r="D36" s="148"/>
      <c r="E36" s="37"/>
      <c r="F36" s="148"/>
      <c r="G36" s="44"/>
      <c r="H36" s="148"/>
      <c r="I36" s="44"/>
      <c r="J36" s="32"/>
      <c r="K36" s="9"/>
      <c r="L36" s="9"/>
      <c r="M36" s="9"/>
      <c r="N36" s="9"/>
    </row>
    <row r="37" spans="1:14" s="115" customFormat="1" ht="10" customHeight="1" x14ac:dyDescent="0.35">
      <c r="A37" s="19"/>
      <c r="B37" s="20"/>
      <c r="C37" s="21"/>
      <c r="D37" s="117"/>
      <c r="E37" s="31"/>
      <c r="F37" s="117"/>
      <c r="G37" s="117"/>
      <c r="H37" s="117"/>
      <c r="I37" s="117"/>
      <c r="J37" s="32"/>
      <c r="K37" s="9"/>
      <c r="L37" s="9"/>
      <c r="M37" s="9"/>
      <c r="N37" s="9"/>
    </row>
    <row r="38" spans="1:14" s="115" customFormat="1" ht="18" customHeight="1" x14ac:dyDescent="0.35">
      <c r="A38" s="19"/>
      <c r="B38" s="111" t="s">
        <v>520</v>
      </c>
      <c r="C38" s="226"/>
      <c r="D38" s="117" t="s">
        <v>511</v>
      </c>
      <c r="E38" s="120"/>
      <c r="F38" s="338" t="s">
        <v>522</v>
      </c>
      <c r="G38" s="331"/>
      <c r="H38" s="338" t="s">
        <v>523</v>
      </c>
      <c r="I38" s="331"/>
      <c r="J38" s="32"/>
      <c r="K38" s="9"/>
      <c r="L38" s="9"/>
      <c r="M38" s="9"/>
      <c r="N38" s="9"/>
    </row>
    <row r="39" spans="1:14" s="115" customFormat="1" ht="18" customHeight="1" x14ac:dyDescent="0.35">
      <c r="A39" s="19"/>
      <c r="B39" s="111" t="s">
        <v>521</v>
      </c>
      <c r="C39" s="226"/>
      <c r="D39" s="117" t="s">
        <v>512</v>
      </c>
      <c r="E39" s="120"/>
      <c r="F39" s="339"/>
      <c r="G39" s="332"/>
      <c r="H39" s="339"/>
      <c r="I39" s="332"/>
      <c r="J39" s="32"/>
      <c r="K39" s="9"/>
      <c r="L39" s="9"/>
      <c r="M39" s="9"/>
      <c r="N39" s="9"/>
    </row>
    <row r="40" spans="1:14" s="147" customFormat="1" ht="18" customHeight="1" x14ac:dyDescent="0.35">
      <c r="A40" s="19"/>
      <c r="B40" s="146" t="s">
        <v>510</v>
      </c>
      <c r="C40" s="226"/>
      <c r="D40" s="148"/>
      <c r="E40" s="37"/>
      <c r="F40" s="148"/>
      <c r="G40" s="44"/>
      <c r="H40" s="148"/>
      <c r="I40" s="44"/>
      <c r="J40" s="32"/>
      <c r="K40" s="9"/>
      <c r="L40" s="9"/>
      <c r="M40" s="9"/>
      <c r="N40" s="9"/>
    </row>
    <row r="41" spans="1:14" s="115" customFormat="1" ht="10" customHeight="1" x14ac:dyDescent="0.35">
      <c r="A41" s="19"/>
      <c r="B41" s="20"/>
      <c r="C41" s="21"/>
      <c r="D41" s="117"/>
      <c r="E41" s="31"/>
      <c r="F41" s="117"/>
      <c r="G41" s="117"/>
      <c r="H41" s="117"/>
      <c r="I41" s="117"/>
      <c r="J41" s="32"/>
      <c r="K41" s="9"/>
      <c r="L41" s="9"/>
      <c r="M41" s="9"/>
      <c r="N41" s="9"/>
    </row>
    <row r="42" spans="1:14" s="115" customFormat="1" ht="18" customHeight="1" x14ac:dyDescent="0.35">
      <c r="A42" s="19"/>
      <c r="B42" s="111" t="s">
        <v>520</v>
      </c>
      <c r="C42" s="226"/>
      <c r="D42" s="117" t="s">
        <v>511</v>
      </c>
      <c r="E42" s="120"/>
      <c r="F42" s="338" t="s">
        <v>522</v>
      </c>
      <c r="G42" s="331"/>
      <c r="H42" s="338" t="s">
        <v>523</v>
      </c>
      <c r="I42" s="331"/>
      <c r="J42" s="32"/>
      <c r="K42" s="9"/>
      <c r="L42" s="9"/>
      <c r="M42" s="9"/>
      <c r="N42" s="9"/>
    </row>
    <row r="43" spans="1:14" s="115" customFormat="1" ht="18" customHeight="1" x14ac:dyDescent="0.35">
      <c r="A43" s="19"/>
      <c r="B43" s="111" t="s">
        <v>521</v>
      </c>
      <c r="C43" s="226"/>
      <c r="D43" s="117" t="s">
        <v>512</v>
      </c>
      <c r="E43" s="120"/>
      <c r="F43" s="339"/>
      <c r="G43" s="332"/>
      <c r="H43" s="339"/>
      <c r="I43" s="332"/>
      <c r="J43" s="32"/>
      <c r="K43" s="9"/>
      <c r="L43" s="9"/>
      <c r="M43" s="9"/>
      <c r="N43" s="9"/>
    </row>
    <row r="44" spans="1:14" s="147" customFormat="1" ht="18" customHeight="1" x14ac:dyDescent="0.35">
      <c r="A44" s="19"/>
      <c r="B44" s="146" t="s">
        <v>510</v>
      </c>
      <c r="C44" s="226"/>
      <c r="D44" s="148"/>
      <c r="E44" s="37"/>
      <c r="F44" s="148"/>
      <c r="G44" s="44"/>
      <c r="H44" s="148"/>
      <c r="I44" s="44"/>
      <c r="J44" s="32"/>
      <c r="K44" s="9"/>
      <c r="L44" s="9"/>
      <c r="M44" s="9"/>
      <c r="N44" s="9"/>
    </row>
    <row r="45" spans="1:14" s="115" customFormat="1" ht="10" customHeight="1" x14ac:dyDescent="0.35">
      <c r="A45" s="19"/>
      <c r="B45" s="20"/>
      <c r="C45" s="21"/>
      <c r="D45" s="117"/>
      <c r="E45" s="31"/>
      <c r="F45" s="117"/>
      <c r="G45" s="117"/>
      <c r="H45" s="117"/>
      <c r="I45" s="117"/>
      <c r="J45" s="32"/>
      <c r="K45" s="9"/>
      <c r="L45" s="9"/>
      <c r="M45" s="9"/>
      <c r="N45" s="9"/>
    </row>
    <row r="46" spans="1:14" s="115" customFormat="1" ht="18" customHeight="1" x14ac:dyDescent="0.35">
      <c r="A46" s="19"/>
      <c r="B46" s="111" t="s">
        <v>520</v>
      </c>
      <c r="C46" s="226"/>
      <c r="D46" s="117" t="s">
        <v>511</v>
      </c>
      <c r="E46" s="120"/>
      <c r="F46" s="338" t="s">
        <v>522</v>
      </c>
      <c r="G46" s="331"/>
      <c r="H46" s="338" t="s">
        <v>523</v>
      </c>
      <c r="I46" s="331"/>
      <c r="J46" s="32"/>
      <c r="K46" s="9"/>
      <c r="L46" s="9"/>
      <c r="M46" s="9"/>
      <c r="N46" s="9"/>
    </row>
    <row r="47" spans="1:14" s="115" customFormat="1" ht="18" customHeight="1" x14ac:dyDescent="0.35">
      <c r="A47" s="19"/>
      <c r="B47" s="111" t="s">
        <v>521</v>
      </c>
      <c r="C47" s="226"/>
      <c r="D47" s="117" t="s">
        <v>512</v>
      </c>
      <c r="E47" s="120"/>
      <c r="F47" s="339"/>
      <c r="G47" s="332"/>
      <c r="H47" s="339"/>
      <c r="I47" s="332"/>
      <c r="J47" s="32"/>
      <c r="K47" s="9"/>
      <c r="L47" s="9"/>
      <c r="M47" s="9"/>
      <c r="N47" s="9"/>
    </row>
    <row r="48" spans="1:14" s="147" customFormat="1" ht="18" customHeight="1" x14ac:dyDescent="0.35">
      <c r="A48" s="19"/>
      <c r="B48" s="146" t="s">
        <v>510</v>
      </c>
      <c r="C48" s="226"/>
      <c r="D48" s="148"/>
      <c r="E48" s="37"/>
      <c r="F48" s="148"/>
      <c r="G48" s="44"/>
      <c r="H48" s="148"/>
      <c r="I48" s="44"/>
      <c r="J48" s="32"/>
      <c r="K48" s="9"/>
      <c r="L48" s="9"/>
      <c r="M48" s="9"/>
      <c r="N48" s="9"/>
    </row>
    <row r="49" spans="1:14" s="115" customFormat="1" ht="10" customHeight="1" x14ac:dyDescent="0.35">
      <c r="A49" s="19"/>
      <c r="B49" s="20"/>
      <c r="C49" s="21"/>
      <c r="D49" s="117"/>
      <c r="E49" s="31"/>
      <c r="F49" s="117"/>
      <c r="G49" s="117"/>
      <c r="H49" s="117"/>
      <c r="I49" s="117"/>
      <c r="J49" s="32"/>
      <c r="K49" s="9"/>
      <c r="L49" s="9"/>
      <c r="M49" s="9"/>
      <c r="N49" s="9"/>
    </row>
    <row r="50" spans="1:14" s="115" customFormat="1" ht="18" customHeight="1" x14ac:dyDescent="0.35">
      <c r="A50" s="19"/>
      <c r="B50" s="111" t="s">
        <v>520</v>
      </c>
      <c r="C50" s="226"/>
      <c r="D50" s="117" t="s">
        <v>511</v>
      </c>
      <c r="E50" s="120"/>
      <c r="F50" s="338" t="s">
        <v>522</v>
      </c>
      <c r="G50" s="331"/>
      <c r="H50" s="338" t="s">
        <v>523</v>
      </c>
      <c r="I50" s="331"/>
      <c r="J50" s="32"/>
      <c r="K50" s="9"/>
      <c r="L50" s="9"/>
      <c r="M50" s="9"/>
      <c r="N50" s="9"/>
    </row>
    <row r="51" spans="1:14" s="115" customFormat="1" ht="18" customHeight="1" x14ac:dyDescent="0.35">
      <c r="A51" s="19"/>
      <c r="B51" s="111" t="s">
        <v>521</v>
      </c>
      <c r="C51" s="226"/>
      <c r="D51" s="117" t="s">
        <v>512</v>
      </c>
      <c r="E51" s="120"/>
      <c r="F51" s="339"/>
      <c r="G51" s="332"/>
      <c r="H51" s="339"/>
      <c r="I51" s="332"/>
      <c r="J51" s="32"/>
      <c r="K51" s="9"/>
      <c r="L51" s="9"/>
      <c r="M51" s="9"/>
      <c r="N51" s="9"/>
    </row>
    <row r="52" spans="1:14" s="147" customFormat="1" ht="18" customHeight="1" x14ac:dyDescent="0.35">
      <c r="A52" s="19"/>
      <c r="B52" s="146" t="s">
        <v>510</v>
      </c>
      <c r="C52" s="226"/>
      <c r="D52" s="148"/>
      <c r="E52" s="37"/>
      <c r="F52" s="148"/>
      <c r="G52" s="44"/>
      <c r="H52" s="148"/>
      <c r="I52" s="44"/>
      <c r="J52" s="32"/>
      <c r="K52" s="9"/>
      <c r="L52" s="9"/>
      <c r="M52" s="9"/>
      <c r="N52" s="9"/>
    </row>
    <row r="53" spans="1:14" s="115" customFormat="1" ht="10" customHeight="1" x14ac:dyDescent="0.35">
      <c r="A53" s="19"/>
      <c r="B53" s="20"/>
      <c r="C53" s="21"/>
      <c r="D53" s="117"/>
      <c r="E53" s="31"/>
      <c r="F53" s="117"/>
      <c r="G53" s="117"/>
      <c r="H53" s="117"/>
      <c r="I53" s="117"/>
      <c r="J53" s="32"/>
      <c r="K53" s="9"/>
      <c r="L53" s="9"/>
      <c r="M53" s="9"/>
      <c r="N53" s="9"/>
    </row>
    <row r="54" spans="1:14" s="115" customFormat="1" ht="18" customHeight="1" x14ac:dyDescent="0.35">
      <c r="A54" s="19"/>
      <c r="B54" s="111" t="s">
        <v>520</v>
      </c>
      <c r="C54" s="226"/>
      <c r="D54" s="117" t="s">
        <v>511</v>
      </c>
      <c r="E54" s="120"/>
      <c r="F54" s="338" t="s">
        <v>522</v>
      </c>
      <c r="G54" s="331"/>
      <c r="H54" s="338" t="s">
        <v>523</v>
      </c>
      <c r="I54" s="331"/>
      <c r="J54" s="32"/>
      <c r="K54" s="9"/>
      <c r="L54" s="9"/>
      <c r="M54" s="9"/>
      <c r="N54" s="9"/>
    </row>
    <row r="55" spans="1:14" s="115" customFormat="1" ht="18" customHeight="1" x14ac:dyDescent="0.35">
      <c r="A55" s="19"/>
      <c r="B55" s="111" t="s">
        <v>521</v>
      </c>
      <c r="C55" s="226"/>
      <c r="D55" s="117" t="s">
        <v>512</v>
      </c>
      <c r="E55" s="120"/>
      <c r="F55" s="339"/>
      <c r="G55" s="332"/>
      <c r="H55" s="339"/>
      <c r="I55" s="332"/>
      <c r="J55" s="32"/>
      <c r="K55" s="9"/>
      <c r="L55" s="9"/>
      <c r="M55" s="9"/>
      <c r="N55" s="9"/>
    </row>
    <row r="56" spans="1:14" s="147" customFormat="1" ht="18" customHeight="1" x14ac:dyDescent="0.35">
      <c r="A56" s="19"/>
      <c r="B56" s="146" t="s">
        <v>510</v>
      </c>
      <c r="C56" s="226"/>
      <c r="D56" s="148"/>
      <c r="E56" s="37"/>
      <c r="F56" s="148"/>
      <c r="G56" s="44"/>
      <c r="H56" s="148"/>
      <c r="I56" s="44"/>
      <c r="J56" s="32"/>
      <c r="K56" s="9"/>
      <c r="L56" s="9"/>
      <c r="M56" s="9"/>
      <c r="N56" s="9"/>
    </row>
    <row r="57" spans="1:14" s="115" customFormat="1" ht="10" customHeight="1" x14ac:dyDescent="0.35">
      <c r="A57" s="19"/>
      <c r="B57" s="20"/>
      <c r="C57" s="21"/>
      <c r="D57" s="117"/>
      <c r="E57" s="31"/>
      <c r="F57" s="117"/>
      <c r="G57" s="117"/>
      <c r="H57" s="117"/>
      <c r="I57" s="117"/>
      <c r="J57" s="32"/>
      <c r="K57" s="9"/>
      <c r="L57" s="9"/>
      <c r="M57" s="9"/>
      <c r="N57" s="9"/>
    </row>
    <row r="58" spans="1:14" s="115" customFormat="1" ht="18" customHeight="1" x14ac:dyDescent="0.35">
      <c r="A58" s="19"/>
      <c r="B58" s="111" t="s">
        <v>520</v>
      </c>
      <c r="C58" s="226"/>
      <c r="D58" s="117" t="s">
        <v>511</v>
      </c>
      <c r="E58" s="120"/>
      <c r="F58" s="338" t="s">
        <v>522</v>
      </c>
      <c r="G58" s="331"/>
      <c r="H58" s="338" t="s">
        <v>523</v>
      </c>
      <c r="I58" s="331"/>
      <c r="J58" s="32"/>
      <c r="K58" s="9"/>
      <c r="L58" s="9"/>
      <c r="M58" s="9"/>
      <c r="N58" s="9"/>
    </row>
    <row r="59" spans="1:14" s="115" customFormat="1" ht="18" customHeight="1" x14ac:dyDescent="0.35">
      <c r="A59" s="19"/>
      <c r="B59" s="111" t="s">
        <v>521</v>
      </c>
      <c r="C59" s="226"/>
      <c r="D59" s="117" t="s">
        <v>512</v>
      </c>
      <c r="E59" s="120"/>
      <c r="F59" s="339"/>
      <c r="G59" s="332"/>
      <c r="H59" s="339"/>
      <c r="I59" s="332"/>
      <c r="J59" s="32"/>
      <c r="K59" s="9"/>
      <c r="L59" s="9"/>
      <c r="M59" s="9"/>
      <c r="N59" s="9"/>
    </row>
    <row r="60" spans="1:14" s="147" customFormat="1" ht="18" customHeight="1" x14ac:dyDescent="0.35">
      <c r="A60" s="19"/>
      <c r="B60" s="146" t="s">
        <v>510</v>
      </c>
      <c r="C60" s="226"/>
      <c r="D60" s="148"/>
      <c r="E60" s="37"/>
      <c r="F60" s="148"/>
      <c r="G60" s="44"/>
      <c r="H60" s="148"/>
      <c r="I60" s="44"/>
      <c r="J60" s="32"/>
      <c r="K60" s="9"/>
      <c r="L60" s="9"/>
      <c r="M60" s="9"/>
      <c r="N60" s="9"/>
    </row>
    <row r="61" spans="1:14" s="115" customFormat="1" ht="10" customHeight="1" x14ac:dyDescent="0.35">
      <c r="A61" s="19"/>
      <c r="B61" s="20"/>
      <c r="C61" s="21"/>
      <c r="D61" s="117"/>
      <c r="E61" s="31"/>
      <c r="F61" s="117"/>
      <c r="G61" s="117"/>
      <c r="H61" s="117"/>
      <c r="I61" s="117"/>
      <c r="J61" s="32"/>
      <c r="K61" s="9"/>
      <c r="L61" s="9"/>
      <c r="M61" s="9"/>
      <c r="N61" s="9"/>
    </row>
    <row r="62" spans="1:14" s="115" customFormat="1" ht="18" customHeight="1" x14ac:dyDescent="0.35">
      <c r="A62" s="19"/>
      <c r="B62" s="111" t="s">
        <v>520</v>
      </c>
      <c r="C62" s="226"/>
      <c r="D62" s="117" t="s">
        <v>511</v>
      </c>
      <c r="E62" s="120"/>
      <c r="F62" s="338" t="s">
        <v>522</v>
      </c>
      <c r="G62" s="331"/>
      <c r="H62" s="338" t="s">
        <v>523</v>
      </c>
      <c r="I62" s="331"/>
      <c r="J62" s="32"/>
      <c r="K62" s="9"/>
      <c r="L62" s="9"/>
      <c r="M62" s="9"/>
      <c r="N62" s="9"/>
    </row>
    <row r="63" spans="1:14" s="115" customFormat="1" ht="18" customHeight="1" x14ac:dyDescent="0.35">
      <c r="A63" s="19"/>
      <c r="B63" s="111" t="s">
        <v>521</v>
      </c>
      <c r="C63" s="226"/>
      <c r="D63" s="117" t="s">
        <v>512</v>
      </c>
      <c r="E63" s="120"/>
      <c r="F63" s="339"/>
      <c r="G63" s="332"/>
      <c r="H63" s="339"/>
      <c r="I63" s="332"/>
      <c r="J63" s="32"/>
      <c r="K63" s="9"/>
      <c r="L63" s="9"/>
      <c r="M63" s="9"/>
      <c r="N63" s="9"/>
    </row>
    <row r="64" spans="1:14" s="147" customFormat="1" ht="18" customHeight="1" x14ac:dyDescent="0.35">
      <c r="A64" s="19"/>
      <c r="B64" s="146" t="s">
        <v>510</v>
      </c>
      <c r="C64" s="226"/>
      <c r="D64" s="148"/>
      <c r="E64" s="37"/>
      <c r="F64" s="148"/>
      <c r="G64" s="44"/>
      <c r="H64" s="148"/>
      <c r="I64" s="44"/>
      <c r="J64" s="32"/>
      <c r="K64" s="9"/>
      <c r="L64" s="9"/>
      <c r="M64" s="9"/>
      <c r="N64" s="9"/>
    </row>
    <row r="65" spans="1:14" s="115" customFormat="1" ht="10" customHeight="1" x14ac:dyDescent="0.35">
      <c r="A65" s="19"/>
      <c r="B65" s="20"/>
      <c r="C65" s="21"/>
      <c r="D65" s="117"/>
      <c r="E65" s="31"/>
      <c r="F65" s="117"/>
      <c r="G65" s="117"/>
      <c r="H65" s="117"/>
      <c r="I65" s="117"/>
      <c r="J65" s="32"/>
      <c r="K65" s="9"/>
      <c r="L65" s="9"/>
      <c r="M65" s="9"/>
      <c r="N65" s="9"/>
    </row>
    <row r="66" spans="1:14" s="115" customFormat="1" ht="18" customHeight="1" x14ac:dyDescent="0.35">
      <c r="A66" s="19"/>
      <c r="B66" s="111" t="s">
        <v>520</v>
      </c>
      <c r="C66" s="226"/>
      <c r="D66" s="117" t="s">
        <v>511</v>
      </c>
      <c r="E66" s="120"/>
      <c r="F66" s="338" t="s">
        <v>522</v>
      </c>
      <c r="G66" s="331"/>
      <c r="H66" s="338" t="s">
        <v>523</v>
      </c>
      <c r="I66" s="331"/>
      <c r="J66" s="32"/>
      <c r="K66" s="9"/>
      <c r="L66" s="9"/>
      <c r="M66" s="9"/>
      <c r="N66" s="9"/>
    </row>
    <row r="67" spans="1:14" s="115" customFormat="1" ht="18" customHeight="1" x14ac:dyDescent="0.35">
      <c r="A67" s="19"/>
      <c r="B67" s="111" t="s">
        <v>521</v>
      </c>
      <c r="C67" s="226"/>
      <c r="D67" s="117" t="s">
        <v>512</v>
      </c>
      <c r="E67" s="120"/>
      <c r="F67" s="339"/>
      <c r="G67" s="332"/>
      <c r="H67" s="339"/>
      <c r="I67" s="332"/>
      <c r="J67" s="32"/>
      <c r="K67" s="9"/>
      <c r="L67" s="9"/>
      <c r="M67" s="9"/>
      <c r="N67" s="9"/>
    </row>
    <row r="68" spans="1:14" s="147" customFormat="1" ht="18" customHeight="1" x14ac:dyDescent="0.35">
      <c r="A68" s="19"/>
      <c r="B68" s="146" t="s">
        <v>510</v>
      </c>
      <c r="C68" s="226"/>
      <c r="D68" s="148"/>
      <c r="E68" s="37"/>
      <c r="F68" s="148"/>
      <c r="G68" s="44"/>
      <c r="H68" s="148"/>
      <c r="I68" s="44"/>
      <c r="J68" s="32"/>
      <c r="K68" s="9"/>
      <c r="L68" s="9"/>
      <c r="M68" s="9"/>
      <c r="N68" s="9"/>
    </row>
    <row r="69" spans="1:14" s="115" customFormat="1" ht="10" customHeight="1" x14ac:dyDescent="0.35">
      <c r="A69" s="19"/>
      <c r="B69" s="20"/>
      <c r="C69" s="21"/>
      <c r="D69" s="117"/>
      <c r="E69" s="31"/>
      <c r="F69" s="117"/>
      <c r="G69" s="117"/>
      <c r="H69" s="117"/>
      <c r="I69" s="117"/>
      <c r="J69" s="32"/>
      <c r="K69" s="9"/>
      <c r="L69" s="9"/>
      <c r="M69" s="9"/>
      <c r="N69" s="9"/>
    </row>
    <row r="70" spans="1:14" s="115" customFormat="1" ht="18" customHeight="1" x14ac:dyDescent="0.35">
      <c r="A70" s="19"/>
      <c r="B70" s="111" t="s">
        <v>520</v>
      </c>
      <c r="C70" s="226"/>
      <c r="D70" s="117" t="s">
        <v>511</v>
      </c>
      <c r="E70" s="120"/>
      <c r="F70" s="338" t="s">
        <v>522</v>
      </c>
      <c r="G70" s="331"/>
      <c r="H70" s="338" t="s">
        <v>523</v>
      </c>
      <c r="I70" s="331"/>
      <c r="J70" s="32"/>
      <c r="K70" s="9"/>
      <c r="L70" s="9"/>
      <c r="M70" s="9"/>
      <c r="N70" s="9"/>
    </row>
    <row r="71" spans="1:14" s="115" customFormat="1" ht="18" customHeight="1" x14ac:dyDescent="0.35">
      <c r="A71" s="19"/>
      <c r="B71" s="111" t="s">
        <v>521</v>
      </c>
      <c r="C71" s="226"/>
      <c r="D71" s="117" t="s">
        <v>512</v>
      </c>
      <c r="E71" s="120"/>
      <c r="F71" s="339"/>
      <c r="G71" s="332"/>
      <c r="H71" s="339"/>
      <c r="I71" s="332"/>
      <c r="J71" s="32"/>
      <c r="K71" s="9"/>
      <c r="L71" s="9"/>
      <c r="M71" s="9"/>
      <c r="N71" s="9"/>
    </row>
    <row r="72" spans="1:14" s="147" customFormat="1" ht="18" customHeight="1" x14ac:dyDescent="0.35">
      <c r="A72" s="19"/>
      <c r="B72" s="146" t="s">
        <v>510</v>
      </c>
      <c r="C72" s="226"/>
      <c r="D72" s="148"/>
      <c r="E72" s="37"/>
      <c r="F72" s="148"/>
      <c r="G72" s="44"/>
      <c r="H72" s="148"/>
      <c r="I72" s="44"/>
      <c r="J72" s="32"/>
      <c r="K72" s="9"/>
      <c r="L72" s="9"/>
      <c r="M72" s="9"/>
      <c r="N72" s="9"/>
    </row>
    <row r="73" spans="1:14" s="115" customFormat="1" ht="10" customHeight="1" x14ac:dyDescent="0.35">
      <c r="A73" s="19"/>
      <c r="B73" s="20"/>
      <c r="C73" s="21"/>
      <c r="D73" s="117"/>
      <c r="E73" s="31"/>
      <c r="F73" s="117"/>
      <c r="G73" s="117"/>
      <c r="H73" s="117"/>
      <c r="I73" s="117"/>
      <c r="J73" s="32"/>
      <c r="K73" s="9"/>
      <c r="L73" s="9"/>
      <c r="M73" s="9"/>
      <c r="N73" s="9"/>
    </row>
    <row r="74" spans="1:14" s="115" customFormat="1" ht="18" customHeight="1" x14ac:dyDescent="0.35">
      <c r="A74" s="19"/>
      <c r="B74" s="111" t="s">
        <v>520</v>
      </c>
      <c r="C74" s="226"/>
      <c r="D74" s="117" t="s">
        <v>511</v>
      </c>
      <c r="E74" s="120"/>
      <c r="F74" s="338" t="s">
        <v>522</v>
      </c>
      <c r="G74" s="331"/>
      <c r="H74" s="338" t="s">
        <v>523</v>
      </c>
      <c r="I74" s="331"/>
      <c r="J74" s="32"/>
      <c r="K74" s="9"/>
      <c r="L74" s="9"/>
      <c r="M74" s="9"/>
      <c r="N74" s="9"/>
    </row>
    <row r="75" spans="1:14" s="115" customFormat="1" ht="18" customHeight="1" x14ac:dyDescent="0.35">
      <c r="A75" s="19"/>
      <c r="B75" s="111" t="s">
        <v>521</v>
      </c>
      <c r="C75" s="226"/>
      <c r="D75" s="117" t="s">
        <v>512</v>
      </c>
      <c r="E75" s="120"/>
      <c r="F75" s="339"/>
      <c r="G75" s="332"/>
      <c r="H75" s="339"/>
      <c r="I75" s="332"/>
      <c r="J75" s="32"/>
      <c r="K75" s="9"/>
      <c r="L75" s="9"/>
      <c r="M75" s="9"/>
      <c r="N75" s="9"/>
    </row>
    <row r="76" spans="1:14" s="147" customFormat="1" ht="18" customHeight="1" x14ac:dyDescent="0.35">
      <c r="A76" s="19"/>
      <c r="B76" s="146" t="s">
        <v>510</v>
      </c>
      <c r="C76" s="226"/>
      <c r="D76" s="148"/>
      <c r="E76" s="37"/>
      <c r="F76" s="148"/>
      <c r="G76" s="44"/>
      <c r="H76" s="148"/>
      <c r="I76" s="44"/>
      <c r="J76" s="32"/>
      <c r="K76" s="9"/>
      <c r="L76" s="9"/>
      <c r="M76" s="9"/>
      <c r="N76" s="9"/>
    </row>
    <row r="77" spans="1:14" s="115" customFormat="1" ht="10" customHeight="1" x14ac:dyDescent="0.35">
      <c r="A77" s="19"/>
      <c r="B77" s="20"/>
      <c r="C77" s="21"/>
      <c r="D77" s="117"/>
      <c r="E77" s="31"/>
      <c r="F77" s="117"/>
      <c r="G77" s="117"/>
      <c r="H77" s="117"/>
      <c r="I77" s="117"/>
      <c r="J77" s="32"/>
      <c r="K77" s="9"/>
      <c r="L77" s="9"/>
      <c r="M77" s="9"/>
      <c r="N77" s="9"/>
    </row>
    <row r="78" spans="1:14" s="115" customFormat="1" ht="18" customHeight="1" x14ac:dyDescent="0.35">
      <c r="A78" s="19"/>
      <c r="B78" s="111" t="s">
        <v>520</v>
      </c>
      <c r="C78" s="226"/>
      <c r="D78" s="117" t="s">
        <v>511</v>
      </c>
      <c r="E78" s="120"/>
      <c r="F78" s="338" t="s">
        <v>522</v>
      </c>
      <c r="G78" s="331"/>
      <c r="H78" s="338" t="s">
        <v>523</v>
      </c>
      <c r="I78" s="331"/>
      <c r="J78" s="32"/>
      <c r="K78" s="9"/>
      <c r="L78" s="9"/>
      <c r="M78" s="9"/>
      <c r="N78" s="9"/>
    </row>
    <row r="79" spans="1:14" s="115" customFormat="1" ht="18" customHeight="1" x14ac:dyDescent="0.35">
      <c r="A79" s="19"/>
      <c r="B79" s="111" t="s">
        <v>521</v>
      </c>
      <c r="C79" s="226"/>
      <c r="D79" s="117" t="s">
        <v>512</v>
      </c>
      <c r="E79" s="120"/>
      <c r="F79" s="339"/>
      <c r="G79" s="332"/>
      <c r="H79" s="339"/>
      <c r="I79" s="332"/>
      <c r="J79" s="32"/>
      <c r="K79" s="9"/>
      <c r="L79" s="9"/>
      <c r="M79" s="9"/>
      <c r="N79" s="9"/>
    </row>
    <row r="80" spans="1:14" s="147" customFormat="1" ht="18" customHeight="1" x14ac:dyDescent="0.35">
      <c r="A80" s="19"/>
      <c r="B80" s="146" t="s">
        <v>510</v>
      </c>
      <c r="C80" s="226"/>
      <c r="D80" s="148"/>
      <c r="E80" s="37"/>
      <c r="F80" s="148"/>
      <c r="G80" s="44"/>
      <c r="H80" s="148"/>
      <c r="I80" s="44"/>
      <c r="J80" s="32"/>
      <c r="K80" s="9"/>
      <c r="L80" s="9"/>
      <c r="M80" s="9"/>
      <c r="N80" s="9"/>
    </row>
    <row r="81" spans="1:14" s="115" customFormat="1" ht="10" customHeight="1" x14ac:dyDescent="0.35">
      <c r="A81" s="19"/>
      <c r="B81" s="20"/>
      <c r="C81" s="21"/>
      <c r="D81" s="117"/>
      <c r="E81" s="31"/>
      <c r="F81" s="117"/>
      <c r="G81" s="117"/>
      <c r="H81" s="117"/>
      <c r="I81" s="117"/>
      <c r="J81" s="32"/>
      <c r="K81" s="9"/>
      <c r="L81" s="9"/>
      <c r="M81" s="9"/>
      <c r="N81" s="9"/>
    </row>
    <row r="82" spans="1:14" s="115" customFormat="1" ht="18" customHeight="1" x14ac:dyDescent="0.35">
      <c r="A82" s="19"/>
      <c r="B82" s="111"/>
      <c r="C82" s="114"/>
      <c r="D82" s="117"/>
      <c r="E82" s="37"/>
      <c r="F82" s="39" t="s">
        <v>516</v>
      </c>
      <c r="G82" s="42">
        <f>SUM(G6+G10+G14+G18+G22+G26+G30+G34+G38+G42+G46+G50+G54+G58+G62+G66+G70+G74+G78)</f>
        <v>0</v>
      </c>
      <c r="H82" s="117"/>
      <c r="I82" s="38"/>
      <c r="J82" s="32"/>
      <c r="K82" s="9"/>
      <c r="L82" s="9"/>
      <c r="M82" s="9"/>
      <c r="N82" s="9"/>
    </row>
    <row r="83" spans="1:14" s="115" customFormat="1" ht="10" customHeight="1" x14ac:dyDescent="0.35">
      <c r="A83" s="24"/>
      <c r="B83" s="33"/>
      <c r="C83" s="33"/>
      <c r="D83" s="34"/>
      <c r="E83" s="35"/>
      <c r="F83" s="34"/>
      <c r="G83" s="34"/>
      <c r="H83" s="34"/>
      <c r="I83" s="34"/>
      <c r="J83" s="36"/>
      <c r="K83" s="9"/>
      <c r="L83" s="9"/>
      <c r="M83" s="9"/>
      <c r="N83" s="9"/>
    </row>
    <row r="84" spans="1:14" s="115" customFormat="1" ht="10" customHeight="1" x14ac:dyDescent="0.35">
      <c r="A84" s="9"/>
      <c r="B84" s="9"/>
      <c r="C84" s="9"/>
      <c r="D84" s="27"/>
      <c r="F84" s="27"/>
      <c r="G84" s="27"/>
      <c r="H84" s="27"/>
      <c r="I84" s="27"/>
      <c r="J84" s="9"/>
      <c r="K84" s="9"/>
      <c r="L84" s="9"/>
      <c r="M84" s="9"/>
      <c r="N84" s="9"/>
    </row>
  </sheetData>
  <sheetProtection algorithmName="SHA-512" hashValue="dSbANiTj4uFlHIRhleA6Hl+ku/w7DoFkt+7ZnUnzIB0NpAz7nrvA3iCiBq5HAnSWWmbcyK1TFd3KHuEvc4IhTg==" saltValue="+z2YNAKOZy/DBn12h+rrOw==" spinCount="100000" sheet="1" objects="1" scenarios="1"/>
  <mergeCells count="77">
    <mergeCell ref="F78:F79"/>
    <mergeCell ref="G78:G79"/>
    <mergeCell ref="H78:H79"/>
    <mergeCell ref="I78:I79"/>
    <mergeCell ref="F70:F71"/>
    <mergeCell ref="G70:G71"/>
    <mergeCell ref="H70:H71"/>
    <mergeCell ref="I70:I71"/>
    <mergeCell ref="F74:F75"/>
    <mergeCell ref="G74:G75"/>
    <mergeCell ref="H74:H75"/>
    <mergeCell ref="I74:I75"/>
    <mergeCell ref="F62:F63"/>
    <mergeCell ref="G62:G63"/>
    <mergeCell ref="H62:H63"/>
    <mergeCell ref="I62:I63"/>
    <mergeCell ref="F66:F67"/>
    <mergeCell ref="G66:G67"/>
    <mergeCell ref="H66:H67"/>
    <mergeCell ref="I66:I67"/>
    <mergeCell ref="F54:F55"/>
    <mergeCell ref="G54:G55"/>
    <mergeCell ref="H54:H55"/>
    <mergeCell ref="I54:I55"/>
    <mergeCell ref="F58:F59"/>
    <mergeCell ref="G58:G59"/>
    <mergeCell ref="H58:H59"/>
    <mergeCell ref="I58:I59"/>
    <mergeCell ref="F46:F47"/>
    <mergeCell ref="G46:G47"/>
    <mergeCell ref="H46:H47"/>
    <mergeCell ref="I46:I47"/>
    <mergeCell ref="F50:F51"/>
    <mergeCell ref="G50:G51"/>
    <mergeCell ref="H50:H51"/>
    <mergeCell ref="I50:I51"/>
    <mergeCell ref="F38:F39"/>
    <mergeCell ref="G38:G39"/>
    <mergeCell ref="H38:H39"/>
    <mergeCell ref="I38:I39"/>
    <mergeCell ref="F42:F43"/>
    <mergeCell ref="G42:G43"/>
    <mergeCell ref="H42:H43"/>
    <mergeCell ref="I42:I43"/>
    <mergeCell ref="F30:F31"/>
    <mergeCell ref="G30:G31"/>
    <mergeCell ref="H30:H31"/>
    <mergeCell ref="I30:I31"/>
    <mergeCell ref="F34:F35"/>
    <mergeCell ref="G34:G35"/>
    <mergeCell ref="H34:H35"/>
    <mergeCell ref="I34:I35"/>
    <mergeCell ref="F22:F23"/>
    <mergeCell ref="G22:G23"/>
    <mergeCell ref="H22:H23"/>
    <mergeCell ref="I22:I23"/>
    <mergeCell ref="F26:F27"/>
    <mergeCell ref="G26:G27"/>
    <mergeCell ref="H26:H27"/>
    <mergeCell ref="I26:I27"/>
    <mergeCell ref="F14:F15"/>
    <mergeCell ref="G14:G15"/>
    <mergeCell ref="H14:H15"/>
    <mergeCell ref="I14:I15"/>
    <mergeCell ref="F18:F19"/>
    <mergeCell ref="G18:G19"/>
    <mergeCell ref="H18:H19"/>
    <mergeCell ref="I18:I19"/>
    <mergeCell ref="F10:F11"/>
    <mergeCell ref="G10:G11"/>
    <mergeCell ref="H10:H11"/>
    <mergeCell ref="I10:I11"/>
    <mergeCell ref="B4:I4"/>
    <mergeCell ref="F6:F7"/>
    <mergeCell ref="G6:G7"/>
    <mergeCell ref="H6:H7"/>
    <mergeCell ref="I6:I7"/>
  </mergeCells>
  <dataValidations count="1">
    <dataValidation type="list" allowBlank="1" showInputMessage="1" showErrorMessage="1" sqref="C8 C12 C16 C20 C24 C28 C32 C36 C40 C44 C48 C52 C56 C60 C64 C68 C72 C76 C80" xr:uid="{3B801214-1363-4A9F-9FC7-F40032F06321}">
      <formula1>Kompetenzzuordnung</formula1>
    </dataValidation>
  </dataValidations>
  <printOptions horizontalCentered="1"/>
  <pageMargins left="0.39370078740157483" right="0.39370078740157483" top="1.5748031496062993" bottom="0.59055118110236227" header="0.39370078740157483" footer="0.31496062992125984"/>
  <pageSetup paperSize="9" scale="83" fitToHeight="0" orientation="landscape" r:id="rId1"/>
  <headerFooter>
    <oddHeader>&amp;L&amp;"Verdana,Standard"&amp;9&amp;G&amp;C&amp;"Verdana,Fett"&amp;12
IPMA Level D
Demande de recertification
Propres séminaires et présentations&amp;R&amp;G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r Rezertifizierungsperiode!" xr:uid="{00000000-0002-0000-0400-000000000000}">
          <x14:formula1>
            <xm:f>Pers!$M$9</xm:f>
          </x14:formula1>
          <x14:formula2>
            <xm:f>Pers!$D$9</xm:f>
          </x14:formula2>
          <xm:sqref>E76 E72 E68 E64 E60 E56 E52 E48 E44 E40 E36 E32 E28 E24 E20 E16 E12 E8 E80</xm:sqref>
        </x14:dataValidation>
        <x14:dataValidation type="date" allowBlank="1" showInputMessage="1" showErrorMessage="1" error="Datum liegt ausserhalb der Rezertifizierungsperiode!" xr:uid="{91D44E82-E010-457D-A787-820E6D1FDE2D}">
          <x14:formula1>
            <xm:f>Pers!$D$17</xm:f>
          </x14:formula1>
          <x14:formula2>
            <xm:f>Pers!$D$18</xm:f>
          </x14:formula2>
          <xm:sqref>E6:E7 E10:E11 E14:E15 E18:E19 E22:E23 E26:E27 E30:E31 E34:E35 E38:E39 E42:E43 E46:E47 E50:E51 E54:E55 E58:E59 E62:E63 E66:E67 E70:E71 E74:E75 E78:E79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0"/>
  <sheetViews>
    <sheetView showGridLines="0" zoomScaleNormal="100" workbookViewId="0"/>
  </sheetViews>
  <sheetFormatPr baseColWidth="10" defaultColWidth="11.453125" defaultRowHeight="11.5" x14ac:dyDescent="0.35"/>
  <cols>
    <col min="1" max="1" width="1.7265625" style="9" customWidth="1"/>
    <col min="2" max="2" width="30.7265625" style="9" customWidth="1"/>
    <col min="3" max="3" width="73.7265625" style="9" customWidth="1"/>
    <col min="4" max="4" width="8.7265625" style="27" customWidth="1"/>
    <col min="5" max="5" width="14.7265625" style="115" customWidth="1"/>
    <col min="6" max="6" width="9.7265625" style="27" customWidth="1"/>
    <col min="7" max="7" width="7.7265625" style="27" customWidth="1"/>
    <col min="8" max="8" width="10.7265625" style="27" customWidth="1"/>
    <col min="9" max="9" width="7.7265625" style="27" customWidth="1"/>
    <col min="10" max="10" width="1.7265625" style="9" customWidth="1"/>
    <col min="11" max="16384" width="11.453125" style="9"/>
  </cols>
  <sheetData>
    <row r="1" spans="1:14" s="115" customFormat="1" ht="10" customHeight="1" x14ac:dyDescent="0.35">
      <c r="A1" s="16"/>
      <c r="B1" s="17"/>
      <c r="C1" s="17"/>
      <c r="D1" s="28"/>
      <c r="E1" s="29"/>
      <c r="F1" s="28"/>
      <c r="G1" s="28"/>
      <c r="H1" s="28"/>
      <c r="I1" s="28"/>
      <c r="J1" s="30"/>
      <c r="K1" s="9"/>
      <c r="L1" s="9"/>
      <c r="M1" s="9"/>
      <c r="N1" s="9"/>
    </row>
    <row r="2" spans="1:14" s="115" customFormat="1" ht="18" customHeight="1" x14ac:dyDescent="0.35">
      <c r="A2" s="19"/>
      <c r="B2" s="20" t="s">
        <v>524</v>
      </c>
      <c r="C2" s="21"/>
      <c r="D2" s="117"/>
      <c r="E2" s="31"/>
      <c r="F2" s="117"/>
      <c r="G2" s="117"/>
      <c r="H2" s="117"/>
      <c r="I2" s="117"/>
      <c r="J2" s="32"/>
      <c r="K2" s="9"/>
      <c r="L2" s="9"/>
      <c r="M2" s="9"/>
      <c r="N2" s="9"/>
    </row>
    <row r="3" spans="1:14" s="115" customFormat="1" ht="10" customHeight="1" x14ac:dyDescent="0.35">
      <c r="A3" s="19"/>
      <c r="B3" s="20"/>
      <c r="C3" s="21"/>
      <c r="D3" s="117"/>
      <c r="E3" s="31"/>
      <c r="F3" s="117"/>
      <c r="G3" s="117"/>
      <c r="H3" s="117"/>
      <c r="I3" s="117"/>
      <c r="J3" s="32"/>
      <c r="K3" s="9"/>
      <c r="L3" s="9"/>
      <c r="M3" s="9"/>
      <c r="N3" s="9"/>
    </row>
    <row r="4" spans="1:14" s="115" customFormat="1" ht="28" customHeight="1" x14ac:dyDescent="0.35">
      <c r="A4" s="40"/>
      <c r="B4" s="302" t="s">
        <v>525</v>
      </c>
      <c r="C4" s="302"/>
      <c r="D4" s="302"/>
      <c r="E4" s="302"/>
      <c r="F4" s="302"/>
      <c r="G4" s="302"/>
      <c r="H4" s="302"/>
      <c r="I4" s="302"/>
      <c r="J4" s="32"/>
      <c r="K4" s="9"/>
      <c r="L4" s="9"/>
      <c r="M4" s="9"/>
      <c r="N4" s="9"/>
    </row>
    <row r="5" spans="1:14" s="115" customFormat="1" ht="10" customHeight="1" x14ac:dyDescent="0.35">
      <c r="A5" s="19"/>
      <c r="B5" s="20"/>
      <c r="C5" s="21"/>
      <c r="D5" s="117"/>
      <c r="E5" s="31"/>
      <c r="F5" s="117"/>
      <c r="G5" s="117"/>
      <c r="H5" s="117"/>
      <c r="I5" s="117"/>
      <c r="J5" s="32"/>
      <c r="K5" s="9"/>
      <c r="L5" s="9"/>
      <c r="M5" s="9"/>
      <c r="N5" s="9"/>
    </row>
    <row r="6" spans="1:14" s="115" customFormat="1" ht="18" customHeight="1" x14ac:dyDescent="0.35">
      <c r="A6" s="19"/>
      <c r="B6" s="111" t="s">
        <v>448</v>
      </c>
      <c r="C6" s="226"/>
      <c r="D6" s="339" t="s">
        <v>528</v>
      </c>
      <c r="E6" s="340"/>
      <c r="F6" s="338" t="s">
        <v>527</v>
      </c>
      <c r="G6" s="331"/>
      <c r="H6" s="338" t="s">
        <v>523</v>
      </c>
      <c r="I6" s="331"/>
      <c r="J6" s="32"/>
      <c r="K6" s="9"/>
      <c r="L6" s="9"/>
      <c r="M6" s="9"/>
      <c r="N6" s="9"/>
    </row>
    <row r="7" spans="1:14" s="115" customFormat="1" ht="18" customHeight="1" x14ac:dyDescent="0.35">
      <c r="A7" s="19"/>
      <c r="B7" s="111" t="s">
        <v>526</v>
      </c>
      <c r="C7" s="226"/>
      <c r="D7" s="339"/>
      <c r="E7" s="341"/>
      <c r="F7" s="339"/>
      <c r="G7" s="332"/>
      <c r="H7" s="339"/>
      <c r="I7" s="332"/>
      <c r="J7" s="32"/>
      <c r="K7" s="9"/>
      <c r="L7" s="9"/>
      <c r="M7" s="9"/>
      <c r="N7" s="9"/>
    </row>
    <row r="8" spans="1:14" s="147" customFormat="1" ht="18" customHeight="1" x14ac:dyDescent="0.35">
      <c r="A8" s="19"/>
      <c r="B8" s="146" t="s">
        <v>510</v>
      </c>
      <c r="C8" s="226"/>
      <c r="D8" s="148"/>
      <c r="E8" s="37"/>
      <c r="F8" s="148"/>
      <c r="G8" s="44"/>
      <c r="H8" s="148"/>
      <c r="I8" s="44"/>
      <c r="J8" s="32"/>
      <c r="K8" s="9"/>
      <c r="L8" s="9"/>
      <c r="M8" s="9"/>
      <c r="N8" s="9"/>
    </row>
    <row r="9" spans="1:14" s="115" customFormat="1" ht="10" customHeight="1" x14ac:dyDescent="0.35">
      <c r="A9" s="19"/>
      <c r="B9" s="20"/>
      <c r="C9" s="21"/>
      <c r="D9" s="117"/>
      <c r="E9" s="31"/>
      <c r="F9" s="117"/>
      <c r="G9" s="117"/>
      <c r="H9" s="117"/>
      <c r="I9" s="117"/>
      <c r="J9" s="32"/>
      <c r="K9" s="9"/>
      <c r="L9" s="9"/>
      <c r="M9" s="9"/>
      <c r="N9" s="9"/>
    </row>
    <row r="10" spans="1:14" s="115" customFormat="1" ht="18" customHeight="1" x14ac:dyDescent="0.35">
      <c r="A10" s="19"/>
      <c r="B10" s="111" t="s">
        <v>448</v>
      </c>
      <c r="C10" s="226"/>
      <c r="D10" s="339" t="s">
        <v>528</v>
      </c>
      <c r="E10" s="340"/>
      <c r="F10" s="338" t="s">
        <v>527</v>
      </c>
      <c r="G10" s="331"/>
      <c r="H10" s="338" t="s">
        <v>523</v>
      </c>
      <c r="I10" s="331"/>
      <c r="J10" s="32"/>
      <c r="K10" s="9"/>
      <c r="L10" s="9"/>
      <c r="M10" s="9"/>
      <c r="N10" s="9"/>
    </row>
    <row r="11" spans="1:14" s="115" customFormat="1" ht="18" customHeight="1" x14ac:dyDescent="0.35">
      <c r="A11" s="19"/>
      <c r="B11" s="111" t="s">
        <v>526</v>
      </c>
      <c r="C11" s="226"/>
      <c r="D11" s="339"/>
      <c r="E11" s="341"/>
      <c r="F11" s="339"/>
      <c r="G11" s="332"/>
      <c r="H11" s="339"/>
      <c r="I11" s="332"/>
      <c r="J11" s="32"/>
      <c r="K11" s="9"/>
      <c r="L11" s="9"/>
      <c r="M11" s="9"/>
      <c r="N11" s="9"/>
    </row>
    <row r="12" spans="1:14" s="147" customFormat="1" ht="18" customHeight="1" x14ac:dyDescent="0.35">
      <c r="A12" s="19"/>
      <c r="B12" s="146" t="s">
        <v>510</v>
      </c>
      <c r="C12" s="226"/>
      <c r="D12" s="148"/>
      <c r="E12" s="37"/>
      <c r="F12" s="148"/>
      <c r="G12" s="44"/>
      <c r="H12" s="148"/>
      <c r="I12" s="44"/>
      <c r="J12" s="32"/>
      <c r="K12" s="9"/>
      <c r="L12" s="9"/>
      <c r="M12" s="9"/>
      <c r="N12" s="9"/>
    </row>
    <row r="13" spans="1:14" s="115" customFormat="1" ht="10" customHeight="1" x14ac:dyDescent="0.35">
      <c r="A13" s="19"/>
      <c r="B13" s="20"/>
      <c r="C13" s="21"/>
      <c r="D13" s="117"/>
      <c r="E13" s="31"/>
      <c r="F13" s="117"/>
      <c r="G13" s="117"/>
      <c r="H13" s="117"/>
      <c r="I13" s="117"/>
      <c r="J13" s="32"/>
      <c r="K13" s="9"/>
      <c r="L13" s="9"/>
      <c r="M13" s="9"/>
      <c r="N13" s="9"/>
    </row>
    <row r="14" spans="1:14" s="115" customFormat="1" ht="18" customHeight="1" x14ac:dyDescent="0.35">
      <c r="A14" s="19"/>
      <c r="B14" s="111" t="s">
        <v>448</v>
      </c>
      <c r="C14" s="226"/>
      <c r="D14" s="339" t="s">
        <v>528</v>
      </c>
      <c r="E14" s="340"/>
      <c r="F14" s="338" t="s">
        <v>527</v>
      </c>
      <c r="G14" s="331"/>
      <c r="H14" s="338" t="s">
        <v>523</v>
      </c>
      <c r="I14" s="331"/>
      <c r="J14" s="32"/>
      <c r="K14" s="9"/>
      <c r="L14" s="9"/>
      <c r="M14" s="9"/>
      <c r="N14" s="9"/>
    </row>
    <row r="15" spans="1:14" s="115" customFormat="1" ht="18" customHeight="1" x14ac:dyDescent="0.35">
      <c r="A15" s="19"/>
      <c r="B15" s="111" t="s">
        <v>526</v>
      </c>
      <c r="C15" s="226"/>
      <c r="D15" s="339"/>
      <c r="E15" s="341"/>
      <c r="F15" s="339"/>
      <c r="G15" s="332"/>
      <c r="H15" s="339"/>
      <c r="I15" s="332"/>
      <c r="J15" s="32"/>
      <c r="K15" s="9"/>
      <c r="L15" s="9"/>
      <c r="M15" s="9"/>
      <c r="N15" s="9"/>
    </row>
    <row r="16" spans="1:14" s="147" customFormat="1" ht="18" customHeight="1" x14ac:dyDescent="0.35">
      <c r="A16" s="19"/>
      <c r="B16" s="146" t="s">
        <v>510</v>
      </c>
      <c r="C16" s="226"/>
      <c r="D16" s="148"/>
      <c r="E16" s="37"/>
      <c r="F16" s="148"/>
      <c r="G16" s="44"/>
      <c r="H16" s="148"/>
      <c r="I16" s="44"/>
      <c r="J16" s="32"/>
      <c r="K16" s="9"/>
      <c r="L16" s="9"/>
      <c r="M16" s="9"/>
      <c r="N16" s="9"/>
    </row>
    <row r="17" spans="1:14" s="115" customFormat="1" ht="10" customHeight="1" x14ac:dyDescent="0.35">
      <c r="A17" s="19"/>
      <c r="B17" s="20"/>
      <c r="C17" s="21"/>
      <c r="D17" s="117"/>
      <c r="E17" s="31"/>
      <c r="F17" s="117"/>
      <c r="G17" s="117"/>
      <c r="H17" s="117"/>
      <c r="I17" s="117"/>
      <c r="J17" s="32"/>
      <c r="K17" s="9"/>
      <c r="L17" s="9"/>
      <c r="M17" s="9"/>
      <c r="N17" s="9"/>
    </row>
    <row r="18" spans="1:14" s="115" customFormat="1" ht="18" customHeight="1" x14ac:dyDescent="0.35">
      <c r="A18" s="19"/>
      <c r="B18" s="111" t="s">
        <v>448</v>
      </c>
      <c r="C18" s="226"/>
      <c r="D18" s="339" t="s">
        <v>528</v>
      </c>
      <c r="E18" s="340"/>
      <c r="F18" s="338" t="s">
        <v>527</v>
      </c>
      <c r="G18" s="331"/>
      <c r="H18" s="338" t="s">
        <v>523</v>
      </c>
      <c r="I18" s="331"/>
      <c r="J18" s="32"/>
      <c r="K18" s="9"/>
      <c r="L18" s="9"/>
      <c r="M18" s="9"/>
      <c r="N18" s="9"/>
    </row>
    <row r="19" spans="1:14" s="115" customFormat="1" ht="18" customHeight="1" x14ac:dyDescent="0.35">
      <c r="A19" s="19"/>
      <c r="B19" s="111" t="s">
        <v>526</v>
      </c>
      <c r="C19" s="226"/>
      <c r="D19" s="339"/>
      <c r="E19" s="341"/>
      <c r="F19" s="339"/>
      <c r="G19" s="332"/>
      <c r="H19" s="339"/>
      <c r="I19" s="332"/>
      <c r="J19" s="32"/>
      <c r="K19" s="9"/>
      <c r="L19" s="9"/>
      <c r="M19" s="9"/>
      <c r="N19" s="9"/>
    </row>
    <row r="20" spans="1:14" s="147" customFormat="1" ht="18" customHeight="1" x14ac:dyDescent="0.35">
      <c r="A20" s="19"/>
      <c r="B20" s="146" t="s">
        <v>510</v>
      </c>
      <c r="C20" s="226"/>
      <c r="D20" s="148"/>
      <c r="E20" s="37"/>
      <c r="F20" s="148"/>
      <c r="G20" s="44"/>
      <c r="H20" s="148"/>
      <c r="I20" s="44"/>
      <c r="J20" s="32"/>
      <c r="K20" s="9"/>
      <c r="L20" s="9"/>
      <c r="M20" s="9"/>
      <c r="N20" s="9"/>
    </row>
    <row r="21" spans="1:14" s="115" customFormat="1" ht="10" customHeight="1" x14ac:dyDescent="0.35">
      <c r="A21" s="19"/>
      <c r="B21" s="20"/>
      <c r="C21" s="21"/>
      <c r="D21" s="117"/>
      <c r="E21" s="31"/>
      <c r="F21" s="117"/>
      <c r="G21" s="117"/>
      <c r="H21" s="117"/>
      <c r="I21" s="117"/>
      <c r="J21" s="32"/>
      <c r="K21" s="9"/>
      <c r="L21" s="9"/>
      <c r="M21" s="9"/>
      <c r="N21" s="9"/>
    </row>
    <row r="22" spans="1:14" s="115" customFormat="1" ht="18" customHeight="1" x14ac:dyDescent="0.35">
      <c r="A22" s="19"/>
      <c r="B22" s="111" t="s">
        <v>448</v>
      </c>
      <c r="C22" s="226"/>
      <c r="D22" s="339" t="s">
        <v>528</v>
      </c>
      <c r="E22" s="340"/>
      <c r="F22" s="338" t="s">
        <v>527</v>
      </c>
      <c r="G22" s="331"/>
      <c r="H22" s="338" t="s">
        <v>523</v>
      </c>
      <c r="I22" s="331"/>
      <c r="J22" s="32"/>
      <c r="K22" s="9"/>
      <c r="L22" s="9"/>
      <c r="M22" s="9"/>
      <c r="N22" s="9"/>
    </row>
    <row r="23" spans="1:14" s="115" customFormat="1" ht="18" customHeight="1" x14ac:dyDescent="0.35">
      <c r="A23" s="19"/>
      <c r="B23" s="111" t="s">
        <v>526</v>
      </c>
      <c r="C23" s="226"/>
      <c r="D23" s="339"/>
      <c r="E23" s="341"/>
      <c r="F23" s="339"/>
      <c r="G23" s="332"/>
      <c r="H23" s="339"/>
      <c r="I23" s="332"/>
      <c r="J23" s="32"/>
      <c r="K23" s="9"/>
      <c r="L23" s="9"/>
      <c r="M23" s="9"/>
      <c r="N23" s="9"/>
    </row>
    <row r="24" spans="1:14" s="147" customFormat="1" ht="18" customHeight="1" x14ac:dyDescent="0.35">
      <c r="A24" s="19"/>
      <c r="B24" s="146" t="s">
        <v>510</v>
      </c>
      <c r="C24" s="226"/>
      <c r="D24" s="148"/>
      <c r="E24" s="37"/>
      <c r="F24" s="148"/>
      <c r="G24" s="44"/>
      <c r="H24" s="148"/>
      <c r="I24" s="44"/>
      <c r="J24" s="32"/>
      <c r="K24" s="9"/>
      <c r="L24" s="9"/>
      <c r="M24" s="9"/>
      <c r="N24" s="9"/>
    </row>
    <row r="25" spans="1:14" s="115" customFormat="1" ht="10" customHeight="1" x14ac:dyDescent="0.35">
      <c r="A25" s="19"/>
      <c r="B25" s="20"/>
      <c r="C25" s="21"/>
      <c r="D25" s="117"/>
      <c r="E25" s="31"/>
      <c r="F25" s="117"/>
      <c r="G25" s="117"/>
      <c r="H25" s="117"/>
      <c r="I25" s="117"/>
      <c r="J25" s="32"/>
      <c r="K25" s="9"/>
      <c r="L25" s="9"/>
      <c r="M25" s="9"/>
      <c r="N25" s="9"/>
    </row>
    <row r="26" spans="1:14" s="115" customFormat="1" ht="18" customHeight="1" x14ac:dyDescent="0.35">
      <c r="A26" s="19"/>
      <c r="B26" s="111" t="s">
        <v>448</v>
      </c>
      <c r="C26" s="226"/>
      <c r="D26" s="339" t="s">
        <v>528</v>
      </c>
      <c r="E26" s="340"/>
      <c r="F26" s="338" t="s">
        <v>527</v>
      </c>
      <c r="G26" s="331"/>
      <c r="H26" s="338" t="s">
        <v>523</v>
      </c>
      <c r="I26" s="331"/>
      <c r="J26" s="32"/>
      <c r="K26" s="9"/>
      <c r="L26" s="9"/>
      <c r="M26" s="9"/>
      <c r="N26" s="9"/>
    </row>
    <row r="27" spans="1:14" s="115" customFormat="1" ht="18" customHeight="1" x14ac:dyDescent="0.35">
      <c r="A27" s="19"/>
      <c r="B27" s="111" t="s">
        <v>526</v>
      </c>
      <c r="C27" s="226"/>
      <c r="D27" s="339"/>
      <c r="E27" s="341"/>
      <c r="F27" s="339"/>
      <c r="G27" s="332"/>
      <c r="H27" s="339"/>
      <c r="I27" s="332"/>
      <c r="J27" s="32"/>
      <c r="K27" s="9"/>
      <c r="L27" s="9"/>
      <c r="M27" s="9"/>
      <c r="N27" s="9"/>
    </row>
    <row r="28" spans="1:14" s="147" customFormat="1" ht="18" customHeight="1" x14ac:dyDescent="0.35">
      <c r="A28" s="19"/>
      <c r="B28" s="146" t="s">
        <v>510</v>
      </c>
      <c r="C28" s="226"/>
      <c r="D28" s="148"/>
      <c r="E28" s="37"/>
      <c r="F28" s="148"/>
      <c r="G28" s="44"/>
      <c r="H28" s="148"/>
      <c r="I28" s="44"/>
      <c r="J28" s="32"/>
      <c r="K28" s="9"/>
      <c r="L28" s="9"/>
      <c r="M28" s="9"/>
      <c r="N28" s="9"/>
    </row>
    <row r="29" spans="1:14" s="115" customFormat="1" ht="10" customHeight="1" x14ac:dyDescent="0.35">
      <c r="A29" s="19"/>
      <c r="B29" s="20"/>
      <c r="C29" s="21"/>
      <c r="D29" s="117"/>
      <c r="E29" s="31"/>
      <c r="F29" s="117"/>
      <c r="G29" s="117"/>
      <c r="H29" s="117"/>
      <c r="I29" s="117"/>
      <c r="J29" s="32"/>
      <c r="K29" s="9"/>
      <c r="L29" s="9"/>
      <c r="M29" s="9"/>
      <c r="N29" s="9"/>
    </row>
    <row r="30" spans="1:14" s="115" customFormat="1" ht="18" customHeight="1" x14ac:dyDescent="0.35">
      <c r="A30" s="19"/>
      <c r="B30" s="111" t="s">
        <v>448</v>
      </c>
      <c r="C30" s="226"/>
      <c r="D30" s="339" t="s">
        <v>528</v>
      </c>
      <c r="E30" s="340"/>
      <c r="F30" s="338" t="s">
        <v>527</v>
      </c>
      <c r="G30" s="331"/>
      <c r="H30" s="338" t="s">
        <v>523</v>
      </c>
      <c r="I30" s="331"/>
      <c r="J30" s="32"/>
      <c r="K30" s="9"/>
      <c r="L30" s="9"/>
      <c r="M30" s="9"/>
      <c r="N30" s="9"/>
    </row>
    <row r="31" spans="1:14" s="115" customFormat="1" ht="18" customHeight="1" x14ac:dyDescent="0.35">
      <c r="A31" s="19"/>
      <c r="B31" s="111" t="s">
        <v>526</v>
      </c>
      <c r="C31" s="226"/>
      <c r="D31" s="339"/>
      <c r="E31" s="341"/>
      <c r="F31" s="339"/>
      <c r="G31" s="332"/>
      <c r="H31" s="339"/>
      <c r="I31" s="332"/>
      <c r="J31" s="32"/>
      <c r="K31" s="9"/>
      <c r="L31" s="9"/>
      <c r="M31" s="9"/>
      <c r="N31" s="9"/>
    </row>
    <row r="32" spans="1:14" s="147" customFormat="1" ht="18" customHeight="1" x14ac:dyDescent="0.35">
      <c r="A32" s="19"/>
      <c r="B32" s="146" t="s">
        <v>510</v>
      </c>
      <c r="C32" s="226"/>
      <c r="D32" s="148"/>
      <c r="E32" s="37"/>
      <c r="F32" s="148"/>
      <c r="G32" s="44"/>
      <c r="H32" s="148"/>
      <c r="I32" s="44"/>
      <c r="J32" s="32"/>
      <c r="K32" s="9"/>
      <c r="L32" s="9"/>
      <c r="M32" s="9"/>
      <c r="N32" s="9"/>
    </row>
    <row r="33" spans="1:14" s="115" customFormat="1" ht="10" customHeight="1" x14ac:dyDescent="0.35">
      <c r="A33" s="19"/>
      <c r="B33" s="20"/>
      <c r="C33" s="21"/>
      <c r="D33" s="117"/>
      <c r="E33" s="31"/>
      <c r="F33" s="117"/>
      <c r="G33" s="117"/>
      <c r="H33" s="117"/>
      <c r="I33" s="117"/>
      <c r="J33" s="32"/>
      <c r="K33" s="9"/>
      <c r="L33" s="9"/>
      <c r="M33" s="9"/>
      <c r="N33" s="9"/>
    </row>
    <row r="34" spans="1:14" s="115" customFormat="1" ht="18" customHeight="1" x14ac:dyDescent="0.35">
      <c r="A34" s="19"/>
      <c r="B34" s="111" t="s">
        <v>448</v>
      </c>
      <c r="C34" s="226"/>
      <c r="D34" s="339" t="s">
        <v>528</v>
      </c>
      <c r="E34" s="340"/>
      <c r="F34" s="338" t="s">
        <v>527</v>
      </c>
      <c r="G34" s="331"/>
      <c r="H34" s="338" t="s">
        <v>523</v>
      </c>
      <c r="I34" s="331"/>
      <c r="J34" s="32"/>
      <c r="K34" s="9"/>
      <c r="L34" s="9"/>
      <c r="M34" s="9"/>
      <c r="N34" s="9"/>
    </row>
    <row r="35" spans="1:14" s="115" customFormat="1" ht="18" customHeight="1" x14ac:dyDescent="0.35">
      <c r="A35" s="19"/>
      <c r="B35" s="111" t="s">
        <v>526</v>
      </c>
      <c r="C35" s="226"/>
      <c r="D35" s="339"/>
      <c r="E35" s="341"/>
      <c r="F35" s="339"/>
      <c r="G35" s="332"/>
      <c r="H35" s="339"/>
      <c r="I35" s="332"/>
      <c r="J35" s="32"/>
      <c r="K35" s="9"/>
      <c r="L35" s="9"/>
      <c r="M35" s="9"/>
      <c r="N35" s="9"/>
    </row>
    <row r="36" spans="1:14" s="147" customFormat="1" ht="18" customHeight="1" x14ac:dyDescent="0.35">
      <c r="A36" s="19"/>
      <c r="B36" s="146" t="s">
        <v>510</v>
      </c>
      <c r="C36" s="226"/>
      <c r="D36" s="148"/>
      <c r="E36" s="37"/>
      <c r="F36" s="148"/>
      <c r="G36" s="44"/>
      <c r="H36" s="148"/>
      <c r="I36" s="44"/>
      <c r="J36" s="32"/>
      <c r="K36" s="9"/>
      <c r="L36" s="9"/>
      <c r="M36" s="9"/>
      <c r="N36" s="9"/>
    </row>
    <row r="37" spans="1:14" s="115" customFormat="1" ht="10" customHeight="1" x14ac:dyDescent="0.35">
      <c r="A37" s="19"/>
      <c r="B37" s="20"/>
      <c r="C37" s="21"/>
      <c r="D37" s="117"/>
      <c r="E37" s="31"/>
      <c r="F37" s="117"/>
      <c r="G37" s="117"/>
      <c r="H37" s="117"/>
      <c r="I37" s="117"/>
      <c r="J37" s="32"/>
      <c r="K37" s="9"/>
      <c r="L37" s="9"/>
      <c r="M37" s="9"/>
      <c r="N37" s="9"/>
    </row>
    <row r="38" spans="1:14" s="115" customFormat="1" ht="18" customHeight="1" x14ac:dyDescent="0.35">
      <c r="A38" s="19"/>
      <c r="B38" s="111"/>
      <c r="C38" s="114"/>
      <c r="D38" s="117"/>
      <c r="E38" s="37"/>
      <c r="F38" s="39" t="s">
        <v>516</v>
      </c>
      <c r="G38" s="42">
        <f>SUM(G6+G10+G14+G18+G22+G26+G30+G34)</f>
        <v>0</v>
      </c>
      <c r="H38" s="117"/>
      <c r="I38" s="38"/>
      <c r="J38" s="32"/>
      <c r="K38" s="9"/>
      <c r="L38" s="9"/>
      <c r="M38" s="9"/>
      <c r="N38" s="9"/>
    </row>
    <row r="39" spans="1:14" s="115" customFormat="1" ht="10" customHeight="1" x14ac:dyDescent="0.35">
      <c r="A39" s="24"/>
      <c r="B39" s="33"/>
      <c r="C39" s="33"/>
      <c r="D39" s="34"/>
      <c r="E39" s="35"/>
      <c r="F39" s="34"/>
      <c r="G39" s="34"/>
      <c r="H39" s="34"/>
      <c r="I39" s="34"/>
      <c r="J39" s="36"/>
      <c r="K39" s="9"/>
      <c r="L39" s="9"/>
      <c r="M39" s="9"/>
      <c r="N39" s="9"/>
    </row>
    <row r="40" spans="1:14" s="115" customFormat="1" ht="10" customHeight="1" x14ac:dyDescent="0.35">
      <c r="A40" s="9"/>
      <c r="B40" s="9"/>
      <c r="C40" s="9"/>
      <c r="D40" s="27"/>
      <c r="F40" s="27"/>
      <c r="G40" s="27"/>
      <c r="H40" s="27"/>
      <c r="I40" s="27"/>
      <c r="J40" s="9"/>
      <c r="K40" s="9"/>
      <c r="L40" s="9"/>
      <c r="M40" s="9"/>
      <c r="N40" s="9"/>
    </row>
  </sheetData>
  <sheetProtection algorithmName="SHA-512" hashValue="Q1DVzA9Qw1zGkL9WVr41GeIl3tL3u0G/10jJAEpCONEE19yAkvgwZrmmQaMHPgD7dEXqpajXzWefoQYL9bpQJw==" saltValue="eZD+aoK6cMW1Aav71XCBkA==" spinCount="100000" sheet="1" objects="1" scenarios="1"/>
  <mergeCells count="49">
    <mergeCell ref="D34:D35"/>
    <mergeCell ref="E34:E35"/>
    <mergeCell ref="D18:D19"/>
    <mergeCell ref="E18:E19"/>
    <mergeCell ref="D22:D23"/>
    <mergeCell ref="E22:E23"/>
    <mergeCell ref="D26:D27"/>
    <mergeCell ref="E26:E27"/>
    <mergeCell ref="D10:D11"/>
    <mergeCell ref="E10:E11"/>
    <mergeCell ref="D14:D15"/>
    <mergeCell ref="E14:E15"/>
    <mergeCell ref="F30:F31"/>
    <mergeCell ref="F22:F23"/>
    <mergeCell ref="D30:D31"/>
    <mergeCell ref="E30:E31"/>
    <mergeCell ref="F26:F27"/>
    <mergeCell ref="F18:F19"/>
    <mergeCell ref="F10:F11"/>
    <mergeCell ref="G26:G27"/>
    <mergeCell ref="H26:H27"/>
    <mergeCell ref="I26:I27"/>
    <mergeCell ref="F34:F35"/>
    <mergeCell ref="G34:G35"/>
    <mergeCell ref="H34:H35"/>
    <mergeCell ref="I34:I35"/>
    <mergeCell ref="G30:G31"/>
    <mergeCell ref="H30:H31"/>
    <mergeCell ref="I30:I31"/>
    <mergeCell ref="G18:G19"/>
    <mergeCell ref="H18:H19"/>
    <mergeCell ref="I18:I19"/>
    <mergeCell ref="H22:H23"/>
    <mergeCell ref="I22:I23"/>
    <mergeCell ref="G22:G23"/>
    <mergeCell ref="G10:G11"/>
    <mergeCell ref="H10:H11"/>
    <mergeCell ref="I10:I11"/>
    <mergeCell ref="F14:F15"/>
    <mergeCell ref="G14:G15"/>
    <mergeCell ref="H14:H15"/>
    <mergeCell ref="I14:I15"/>
    <mergeCell ref="B4:I4"/>
    <mergeCell ref="F6:F7"/>
    <mergeCell ref="G6:G7"/>
    <mergeCell ref="H6:H7"/>
    <mergeCell ref="I6:I7"/>
    <mergeCell ref="D6:D7"/>
    <mergeCell ref="E6:E7"/>
  </mergeCells>
  <dataValidations count="1">
    <dataValidation type="list" allowBlank="1" showInputMessage="1" showErrorMessage="1" sqref="C8 C12 C16 C20 C24 C28 C32 C36" xr:uid="{985948DD-5304-4C0E-8372-3C6798CB9ED0}">
      <formula1>Kompetenzzuordnung</formula1>
    </dataValidation>
  </dataValidations>
  <printOptions horizontalCentered="1"/>
  <pageMargins left="0.39370078740157483" right="0.39370078740157483" top="1.5748031496062993" bottom="0.59055118110236227" header="0.39370078740157483" footer="0.31496062992125984"/>
  <pageSetup paperSize="9" scale="83" fitToHeight="0" orientation="landscape" horizontalDpi="300" verticalDpi="300" r:id="rId1"/>
  <headerFooter>
    <oddHeader>&amp;L&amp;"Verdana,Standard"&amp;9&amp;G&amp;C&amp;"Verdana,Fett"&amp;12
IPMA Level D
Demande de recertification
Publication de livres, d'articles, de livres blancs, de blogs et d'instructions internes&amp;R&amp;G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r Rezertifizierungsperiode!" xr:uid="{00000000-0002-0000-0500-000000000000}">
          <x14:formula1>
            <xm:f>Pers!$M$9</xm:f>
          </x14:formula1>
          <x14:formula2>
            <xm:f>Pers!$D$9</xm:f>
          </x14:formula2>
          <xm:sqref>E32 E28 E24 E20 E16 E12 E8 E36</xm:sqref>
        </x14:dataValidation>
        <x14:dataValidation type="date" allowBlank="1" showInputMessage="1" showErrorMessage="1" error="Datum liegt ausserhalb der Rezertifizierungsperiode!" xr:uid="{494AD0B6-0B9F-4A3C-AE37-420D027358B4}">
          <x14:formula1>
            <xm:f>Pers!$D$17</xm:f>
          </x14:formula1>
          <x14:formula2>
            <xm:f>Pers!$D$18</xm:f>
          </x14:formula2>
          <xm:sqref>E6:E7 E10:E11 E14:E15 E18:E19 E22:E23 E26:E27 E30:E31 E34:E35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84"/>
  <sheetViews>
    <sheetView showGridLines="0" zoomScaleNormal="100" workbookViewId="0"/>
  </sheetViews>
  <sheetFormatPr baseColWidth="10" defaultColWidth="11.453125" defaultRowHeight="11.5" x14ac:dyDescent="0.35"/>
  <cols>
    <col min="1" max="1" width="1.7265625" style="9" customWidth="1"/>
    <col min="2" max="2" width="15.7265625" style="9" customWidth="1"/>
    <col min="3" max="3" width="90.7265625" style="9" customWidth="1"/>
    <col min="4" max="4" width="6.7265625" style="27" customWidth="1"/>
    <col min="5" max="5" width="14.7265625" style="115" customWidth="1"/>
    <col min="6" max="6" width="10.7265625" style="27" customWidth="1"/>
    <col min="7" max="7" width="7.7265625" style="27" customWidth="1"/>
    <col min="8" max="8" width="1.7265625" style="9" customWidth="1"/>
    <col min="9" max="16384" width="11.453125" style="9"/>
  </cols>
  <sheetData>
    <row r="1" spans="1:12" s="115" customFormat="1" ht="10" customHeight="1" x14ac:dyDescent="0.35">
      <c r="A1" s="16"/>
      <c r="B1" s="17"/>
      <c r="C1" s="17"/>
      <c r="D1" s="28"/>
      <c r="E1" s="29"/>
      <c r="F1" s="28"/>
      <c r="G1" s="28"/>
      <c r="H1" s="30"/>
      <c r="I1" s="9"/>
      <c r="J1" s="9"/>
      <c r="K1" s="9"/>
      <c r="L1" s="9"/>
    </row>
    <row r="2" spans="1:12" s="115" customFormat="1" ht="18" customHeight="1" x14ac:dyDescent="0.35">
      <c r="A2" s="19"/>
      <c r="B2" s="20" t="s">
        <v>479</v>
      </c>
      <c r="C2" s="21"/>
      <c r="D2" s="117"/>
      <c r="E2" s="31"/>
      <c r="F2" s="117"/>
      <c r="G2" s="117"/>
      <c r="H2" s="32"/>
      <c r="I2" s="9"/>
      <c r="J2" s="9"/>
      <c r="K2" s="9"/>
      <c r="L2" s="9"/>
    </row>
    <row r="3" spans="1:12" s="115" customFormat="1" ht="10" customHeight="1" x14ac:dyDescent="0.35">
      <c r="A3" s="19"/>
      <c r="B3" s="20"/>
      <c r="C3" s="21"/>
      <c r="D3" s="117"/>
      <c r="E3" s="31"/>
      <c r="F3" s="117"/>
      <c r="G3" s="117"/>
      <c r="H3" s="32"/>
      <c r="I3" s="9"/>
      <c r="J3" s="9"/>
      <c r="K3" s="9"/>
      <c r="L3" s="9"/>
    </row>
    <row r="4" spans="1:12" s="115" customFormat="1" ht="28" customHeight="1" x14ac:dyDescent="0.35">
      <c r="A4" s="40"/>
      <c r="B4" s="302" t="s">
        <v>529</v>
      </c>
      <c r="C4" s="302"/>
      <c r="D4" s="302"/>
      <c r="E4" s="302"/>
      <c r="F4" s="302"/>
      <c r="G4" s="302"/>
      <c r="H4" s="32"/>
      <c r="I4" s="9"/>
      <c r="J4" s="9"/>
      <c r="K4" s="9"/>
      <c r="L4" s="9"/>
    </row>
    <row r="5" spans="1:12" s="115" customFormat="1" ht="10" customHeight="1" x14ac:dyDescent="0.35">
      <c r="A5" s="19"/>
      <c r="B5" s="20"/>
      <c r="C5" s="21"/>
      <c r="D5" s="117"/>
      <c r="E5" s="31"/>
      <c r="F5" s="117"/>
      <c r="G5" s="117"/>
      <c r="H5" s="32"/>
      <c r="I5" s="9"/>
      <c r="J5" s="9"/>
      <c r="K5" s="9"/>
      <c r="L5" s="9"/>
    </row>
    <row r="6" spans="1:12" s="115" customFormat="1" ht="18" customHeight="1" x14ac:dyDescent="0.35">
      <c r="A6" s="19"/>
      <c r="B6" s="111" t="s">
        <v>531</v>
      </c>
      <c r="C6" s="226"/>
      <c r="D6" s="339" t="s">
        <v>530</v>
      </c>
      <c r="E6" s="340"/>
      <c r="F6" s="338" t="s">
        <v>527</v>
      </c>
      <c r="G6" s="331"/>
      <c r="H6" s="32"/>
      <c r="I6" s="9"/>
      <c r="J6" s="9"/>
      <c r="K6" s="9"/>
      <c r="L6" s="9"/>
    </row>
    <row r="7" spans="1:12" s="115" customFormat="1" ht="18" customHeight="1" x14ac:dyDescent="0.35">
      <c r="A7" s="19"/>
      <c r="B7" s="111" t="s">
        <v>448</v>
      </c>
      <c r="C7" s="226"/>
      <c r="D7" s="339"/>
      <c r="E7" s="341"/>
      <c r="F7" s="339"/>
      <c r="G7" s="332"/>
      <c r="H7" s="32"/>
      <c r="I7" s="9"/>
      <c r="J7" s="9"/>
      <c r="K7" s="9"/>
      <c r="L7" s="9"/>
    </row>
    <row r="8" spans="1:12" s="147" customFormat="1" ht="18" customHeight="1" x14ac:dyDescent="0.35">
      <c r="A8" s="19"/>
      <c r="B8" s="146" t="s">
        <v>532</v>
      </c>
      <c r="C8" s="226"/>
      <c r="D8" s="148"/>
      <c r="E8" s="37"/>
      <c r="F8" s="148"/>
      <c r="G8" s="44"/>
      <c r="H8" s="32"/>
      <c r="I8" s="9"/>
      <c r="J8" s="9"/>
      <c r="K8" s="9"/>
      <c r="L8" s="9"/>
    </row>
    <row r="9" spans="1:12" s="115" customFormat="1" ht="10" customHeight="1" x14ac:dyDescent="0.35">
      <c r="A9" s="19"/>
      <c r="B9" s="20"/>
      <c r="C9" s="21"/>
      <c r="D9" s="117"/>
      <c r="E9" s="31"/>
      <c r="F9" s="117"/>
      <c r="G9" s="117"/>
      <c r="H9" s="32"/>
      <c r="I9" s="9"/>
      <c r="J9" s="9"/>
      <c r="K9" s="9"/>
      <c r="L9" s="9"/>
    </row>
    <row r="10" spans="1:12" s="115" customFormat="1" ht="18" customHeight="1" x14ac:dyDescent="0.35">
      <c r="A10" s="19"/>
      <c r="B10" s="111" t="s">
        <v>531</v>
      </c>
      <c r="C10" s="226"/>
      <c r="D10" s="339" t="s">
        <v>530</v>
      </c>
      <c r="E10" s="340"/>
      <c r="F10" s="338" t="s">
        <v>527</v>
      </c>
      <c r="G10" s="331"/>
      <c r="H10" s="32"/>
      <c r="I10" s="9"/>
      <c r="J10" s="9"/>
      <c r="K10" s="9"/>
      <c r="L10" s="9"/>
    </row>
    <row r="11" spans="1:12" s="115" customFormat="1" ht="18" customHeight="1" x14ac:dyDescent="0.35">
      <c r="A11" s="19"/>
      <c r="B11" s="111" t="s">
        <v>448</v>
      </c>
      <c r="C11" s="226"/>
      <c r="D11" s="339"/>
      <c r="E11" s="341"/>
      <c r="F11" s="339"/>
      <c r="G11" s="332"/>
      <c r="H11" s="32"/>
      <c r="I11" s="9"/>
      <c r="J11" s="9"/>
      <c r="K11" s="9"/>
      <c r="L11" s="9"/>
    </row>
    <row r="12" spans="1:12" s="147" customFormat="1" ht="18" customHeight="1" x14ac:dyDescent="0.35">
      <c r="A12" s="19"/>
      <c r="B12" s="146" t="s">
        <v>532</v>
      </c>
      <c r="C12" s="226"/>
      <c r="D12" s="148"/>
      <c r="E12" s="37"/>
      <c r="F12" s="148"/>
      <c r="G12" s="44"/>
      <c r="H12" s="32"/>
      <c r="I12" s="9"/>
      <c r="J12" s="9"/>
      <c r="K12" s="9"/>
      <c r="L12" s="9"/>
    </row>
    <row r="13" spans="1:12" s="115" customFormat="1" ht="10" customHeight="1" x14ac:dyDescent="0.35">
      <c r="A13" s="19"/>
      <c r="B13" s="20"/>
      <c r="C13" s="21"/>
      <c r="D13" s="117"/>
      <c r="E13" s="31"/>
      <c r="F13" s="117"/>
      <c r="G13" s="117"/>
      <c r="H13" s="32"/>
      <c r="I13" s="9"/>
      <c r="J13" s="9"/>
      <c r="K13" s="9"/>
      <c r="L13" s="9"/>
    </row>
    <row r="14" spans="1:12" s="115" customFormat="1" ht="18" customHeight="1" x14ac:dyDescent="0.35">
      <c r="A14" s="19"/>
      <c r="B14" s="111" t="s">
        <v>531</v>
      </c>
      <c r="C14" s="226"/>
      <c r="D14" s="339" t="s">
        <v>530</v>
      </c>
      <c r="E14" s="340"/>
      <c r="F14" s="338" t="s">
        <v>527</v>
      </c>
      <c r="G14" s="331"/>
      <c r="H14" s="32"/>
      <c r="I14" s="9"/>
      <c r="J14" s="9"/>
      <c r="K14" s="9"/>
      <c r="L14" s="9"/>
    </row>
    <row r="15" spans="1:12" s="115" customFormat="1" ht="18" customHeight="1" x14ac:dyDescent="0.35">
      <c r="A15" s="19"/>
      <c r="B15" s="111" t="s">
        <v>448</v>
      </c>
      <c r="C15" s="226"/>
      <c r="D15" s="339"/>
      <c r="E15" s="341"/>
      <c r="F15" s="339"/>
      <c r="G15" s="332"/>
      <c r="H15" s="32"/>
      <c r="I15" s="9"/>
      <c r="J15" s="9"/>
      <c r="K15" s="9"/>
      <c r="L15" s="9"/>
    </row>
    <row r="16" spans="1:12" s="147" customFormat="1" ht="18" customHeight="1" x14ac:dyDescent="0.35">
      <c r="A16" s="19"/>
      <c r="B16" s="146" t="s">
        <v>532</v>
      </c>
      <c r="C16" s="226"/>
      <c r="D16" s="148"/>
      <c r="E16" s="37"/>
      <c r="F16" s="148"/>
      <c r="G16" s="44"/>
      <c r="H16" s="32"/>
      <c r="I16" s="9"/>
      <c r="J16" s="9"/>
      <c r="K16" s="9"/>
      <c r="L16" s="9"/>
    </row>
    <row r="17" spans="1:12" s="115" customFormat="1" ht="10" customHeight="1" x14ac:dyDescent="0.35">
      <c r="A17" s="19"/>
      <c r="B17" s="20"/>
      <c r="C17" s="21"/>
      <c r="D17" s="117"/>
      <c r="E17" s="31"/>
      <c r="F17" s="117"/>
      <c r="G17" s="117"/>
      <c r="H17" s="32"/>
      <c r="I17" s="9"/>
      <c r="J17" s="9"/>
      <c r="K17" s="9"/>
      <c r="L17" s="9"/>
    </row>
    <row r="18" spans="1:12" s="115" customFormat="1" ht="18" customHeight="1" x14ac:dyDescent="0.35">
      <c r="A18" s="19"/>
      <c r="B18" s="111" t="s">
        <v>531</v>
      </c>
      <c r="C18" s="226"/>
      <c r="D18" s="339" t="s">
        <v>530</v>
      </c>
      <c r="E18" s="340"/>
      <c r="F18" s="338" t="s">
        <v>527</v>
      </c>
      <c r="G18" s="331"/>
      <c r="H18" s="32"/>
      <c r="I18" s="9"/>
      <c r="J18" s="9"/>
      <c r="K18" s="9"/>
      <c r="L18" s="9"/>
    </row>
    <row r="19" spans="1:12" s="115" customFormat="1" ht="18" customHeight="1" x14ac:dyDescent="0.35">
      <c r="A19" s="19"/>
      <c r="B19" s="111" t="s">
        <v>448</v>
      </c>
      <c r="C19" s="226"/>
      <c r="D19" s="339"/>
      <c r="E19" s="341"/>
      <c r="F19" s="339"/>
      <c r="G19" s="332"/>
      <c r="H19" s="32"/>
      <c r="I19" s="9"/>
      <c r="J19" s="9"/>
      <c r="K19" s="9"/>
      <c r="L19" s="9"/>
    </row>
    <row r="20" spans="1:12" s="147" customFormat="1" ht="18" customHeight="1" x14ac:dyDescent="0.35">
      <c r="A20" s="19"/>
      <c r="B20" s="146" t="s">
        <v>532</v>
      </c>
      <c r="C20" s="226"/>
      <c r="D20" s="148"/>
      <c r="E20" s="37"/>
      <c r="F20" s="148"/>
      <c r="G20" s="44"/>
      <c r="H20" s="32"/>
      <c r="I20" s="9"/>
      <c r="J20" s="9"/>
      <c r="K20" s="9"/>
      <c r="L20" s="9"/>
    </row>
    <row r="21" spans="1:12" s="115" customFormat="1" ht="10" customHeight="1" x14ac:dyDescent="0.35">
      <c r="A21" s="19"/>
      <c r="B21" s="20"/>
      <c r="C21" s="21"/>
      <c r="D21" s="117"/>
      <c r="E21" s="31"/>
      <c r="F21" s="117"/>
      <c r="G21" s="117"/>
      <c r="H21" s="32"/>
      <c r="I21" s="9"/>
      <c r="J21" s="9"/>
      <c r="K21" s="9"/>
      <c r="L21" s="9"/>
    </row>
    <row r="22" spans="1:12" s="115" customFormat="1" ht="18" customHeight="1" x14ac:dyDescent="0.35">
      <c r="A22" s="19"/>
      <c r="B22" s="111" t="s">
        <v>531</v>
      </c>
      <c r="C22" s="226"/>
      <c r="D22" s="339" t="s">
        <v>530</v>
      </c>
      <c r="E22" s="340"/>
      <c r="F22" s="338" t="s">
        <v>527</v>
      </c>
      <c r="G22" s="331"/>
      <c r="H22" s="32"/>
      <c r="I22" s="9"/>
      <c r="J22" s="9"/>
      <c r="K22" s="9"/>
      <c r="L22" s="9"/>
    </row>
    <row r="23" spans="1:12" s="115" customFormat="1" ht="18" customHeight="1" x14ac:dyDescent="0.35">
      <c r="A23" s="19"/>
      <c r="B23" s="111" t="s">
        <v>448</v>
      </c>
      <c r="C23" s="226"/>
      <c r="D23" s="339"/>
      <c r="E23" s="341"/>
      <c r="F23" s="339"/>
      <c r="G23" s="332"/>
      <c r="H23" s="32"/>
      <c r="I23" s="9"/>
      <c r="J23" s="9"/>
      <c r="K23" s="9"/>
      <c r="L23" s="9"/>
    </row>
    <row r="24" spans="1:12" s="147" customFormat="1" ht="18" customHeight="1" x14ac:dyDescent="0.35">
      <c r="A24" s="19"/>
      <c r="B24" s="146" t="s">
        <v>532</v>
      </c>
      <c r="C24" s="226"/>
      <c r="D24" s="148"/>
      <c r="E24" s="37"/>
      <c r="F24" s="148"/>
      <c r="G24" s="44"/>
      <c r="H24" s="32"/>
      <c r="I24" s="9"/>
      <c r="J24" s="9"/>
      <c r="K24" s="9"/>
      <c r="L24" s="9"/>
    </row>
    <row r="25" spans="1:12" s="115" customFormat="1" ht="10" customHeight="1" x14ac:dyDescent="0.35">
      <c r="A25" s="19"/>
      <c r="B25" s="20"/>
      <c r="C25" s="21"/>
      <c r="D25" s="117"/>
      <c r="E25" s="31"/>
      <c r="F25" s="117"/>
      <c r="G25" s="117"/>
      <c r="H25" s="32"/>
      <c r="I25" s="9"/>
      <c r="J25" s="9"/>
      <c r="K25" s="9"/>
      <c r="L25" s="9"/>
    </row>
    <row r="26" spans="1:12" s="115" customFormat="1" ht="18" customHeight="1" x14ac:dyDescent="0.35">
      <c r="A26" s="19"/>
      <c r="B26" s="111" t="s">
        <v>531</v>
      </c>
      <c r="C26" s="226"/>
      <c r="D26" s="339" t="s">
        <v>530</v>
      </c>
      <c r="E26" s="340"/>
      <c r="F26" s="338" t="s">
        <v>527</v>
      </c>
      <c r="G26" s="331"/>
      <c r="H26" s="32"/>
      <c r="I26" s="9"/>
      <c r="J26" s="9"/>
      <c r="K26" s="9"/>
      <c r="L26" s="9"/>
    </row>
    <row r="27" spans="1:12" s="115" customFormat="1" ht="18" customHeight="1" x14ac:dyDescent="0.35">
      <c r="A27" s="19"/>
      <c r="B27" s="111" t="s">
        <v>448</v>
      </c>
      <c r="C27" s="226"/>
      <c r="D27" s="339"/>
      <c r="E27" s="341"/>
      <c r="F27" s="339"/>
      <c r="G27" s="332"/>
      <c r="H27" s="32"/>
      <c r="I27" s="9"/>
      <c r="J27" s="9"/>
      <c r="K27" s="9"/>
      <c r="L27" s="9"/>
    </row>
    <row r="28" spans="1:12" s="147" customFormat="1" ht="18" customHeight="1" x14ac:dyDescent="0.35">
      <c r="A28" s="19"/>
      <c r="B28" s="146" t="s">
        <v>532</v>
      </c>
      <c r="C28" s="226"/>
      <c r="D28" s="148"/>
      <c r="E28" s="37"/>
      <c r="F28" s="148"/>
      <c r="G28" s="44"/>
      <c r="H28" s="32"/>
      <c r="I28" s="9"/>
      <c r="J28" s="9"/>
      <c r="K28" s="9"/>
      <c r="L28" s="9"/>
    </row>
    <row r="29" spans="1:12" s="115" customFormat="1" ht="10" customHeight="1" x14ac:dyDescent="0.35">
      <c r="A29" s="19"/>
      <c r="B29" s="20"/>
      <c r="C29" s="21"/>
      <c r="D29" s="117"/>
      <c r="E29" s="31"/>
      <c r="F29" s="117"/>
      <c r="G29" s="117"/>
      <c r="H29" s="32"/>
      <c r="I29" s="9"/>
      <c r="J29" s="9"/>
      <c r="K29" s="9"/>
      <c r="L29" s="9"/>
    </row>
    <row r="30" spans="1:12" s="115" customFormat="1" ht="18" customHeight="1" x14ac:dyDescent="0.35">
      <c r="A30" s="19"/>
      <c r="B30" s="111" t="s">
        <v>531</v>
      </c>
      <c r="C30" s="226"/>
      <c r="D30" s="339" t="s">
        <v>530</v>
      </c>
      <c r="E30" s="340"/>
      <c r="F30" s="338" t="s">
        <v>527</v>
      </c>
      <c r="G30" s="331"/>
      <c r="H30" s="32"/>
      <c r="I30" s="9"/>
      <c r="J30" s="9"/>
      <c r="K30" s="9"/>
      <c r="L30" s="9"/>
    </row>
    <row r="31" spans="1:12" s="115" customFormat="1" ht="18" customHeight="1" x14ac:dyDescent="0.35">
      <c r="A31" s="19"/>
      <c r="B31" s="111" t="s">
        <v>448</v>
      </c>
      <c r="C31" s="226"/>
      <c r="D31" s="339"/>
      <c r="E31" s="341"/>
      <c r="F31" s="339"/>
      <c r="G31" s="332"/>
      <c r="H31" s="32"/>
      <c r="I31" s="9"/>
      <c r="J31" s="9"/>
      <c r="K31" s="9"/>
      <c r="L31" s="9"/>
    </row>
    <row r="32" spans="1:12" s="147" customFormat="1" ht="18" customHeight="1" x14ac:dyDescent="0.35">
      <c r="A32" s="19"/>
      <c r="B32" s="146" t="s">
        <v>532</v>
      </c>
      <c r="C32" s="226"/>
      <c r="D32" s="148"/>
      <c r="E32" s="37"/>
      <c r="F32" s="148"/>
      <c r="G32" s="44"/>
      <c r="H32" s="32"/>
      <c r="I32" s="9"/>
      <c r="J32" s="9"/>
      <c r="K32" s="9"/>
      <c r="L32" s="9"/>
    </row>
    <row r="33" spans="1:12" s="115" customFormat="1" ht="10" customHeight="1" x14ac:dyDescent="0.35">
      <c r="A33" s="19"/>
      <c r="B33" s="20"/>
      <c r="C33" s="21"/>
      <c r="D33" s="117"/>
      <c r="E33" s="31"/>
      <c r="F33" s="117"/>
      <c r="G33" s="117"/>
      <c r="H33" s="32"/>
      <c r="I33" s="9"/>
      <c r="J33" s="9"/>
      <c r="K33" s="9"/>
      <c r="L33" s="9"/>
    </row>
    <row r="34" spans="1:12" s="115" customFormat="1" ht="18" customHeight="1" x14ac:dyDescent="0.35">
      <c r="A34" s="19"/>
      <c r="B34" s="111" t="s">
        <v>531</v>
      </c>
      <c r="C34" s="226"/>
      <c r="D34" s="339" t="s">
        <v>530</v>
      </c>
      <c r="E34" s="340"/>
      <c r="F34" s="338" t="s">
        <v>527</v>
      </c>
      <c r="G34" s="331"/>
      <c r="H34" s="32"/>
      <c r="I34" s="9"/>
      <c r="J34" s="9"/>
      <c r="K34" s="9"/>
      <c r="L34" s="9"/>
    </row>
    <row r="35" spans="1:12" s="115" customFormat="1" ht="18" customHeight="1" x14ac:dyDescent="0.35">
      <c r="A35" s="19"/>
      <c r="B35" s="111" t="s">
        <v>448</v>
      </c>
      <c r="C35" s="226"/>
      <c r="D35" s="339"/>
      <c r="E35" s="341"/>
      <c r="F35" s="339"/>
      <c r="G35" s="332"/>
      <c r="H35" s="32"/>
      <c r="I35" s="9"/>
      <c r="J35" s="9"/>
      <c r="K35" s="9"/>
      <c r="L35" s="9"/>
    </row>
    <row r="36" spans="1:12" s="147" customFormat="1" ht="18" customHeight="1" x14ac:dyDescent="0.35">
      <c r="A36" s="19"/>
      <c r="B36" s="146" t="s">
        <v>532</v>
      </c>
      <c r="C36" s="226"/>
      <c r="D36" s="148"/>
      <c r="E36" s="37"/>
      <c r="F36" s="148"/>
      <c r="G36" s="44"/>
      <c r="H36" s="32"/>
      <c r="I36" s="9"/>
      <c r="J36" s="9"/>
      <c r="K36" s="9"/>
      <c r="L36" s="9"/>
    </row>
    <row r="37" spans="1:12" s="115" customFormat="1" ht="10" customHeight="1" x14ac:dyDescent="0.35">
      <c r="A37" s="19"/>
      <c r="B37" s="20"/>
      <c r="C37" s="21"/>
      <c r="D37" s="117"/>
      <c r="E37" s="31"/>
      <c r="F37" s="117"/>
      <c r="G37" s="117"/>
      <c r="H37" s="32"/>
      <c r="I37" s="9"/>
      <c r="J37" s="9"/>
      <c r="K37" s="9"/>
      <c r="L37" s="9"/>
    </row>
    <row r="38" spans="1:12" s="115" customFormat="1" ht="18" customHeight="1" x14ac:dyDescent="0.35">
      <c r="A38" s="19"/>
      <c r="B38" s="111" t="s">
        <v>531</v>
      </c>
      <c r="C38" s="226"/>
      <c r="D38" s="339" t="s">
        <v>530</v>
      </c>
      <c r="E38" s="340"/>
      <c r="F38" s="338" t="s">
        <v>527</v>
      </c>
      <c r="G38" s="331"/>
      <c r="H38" s="32"/>
      <c r="I38" s="9"/>
      <c r="J38" s="9"/>
      <c r="K38" s="9"/>
      <c r="L38" s="9"/>
    </row>
    <row r="39" spans="1:12" s="115" customFormat="1" ht="18" customHeight="1" x14ac:dyDescent="0.35">
      <c r="A39" s="19"/>
      <c r="B39" s="111" t="s">
        <v>448</v>
      </c>
      <c r="C39" s="226"/>
      <c r="D39" s="339"/>
      <c r="E39" s="341"/>
      <c r="F39" s="339"/>
      <c r="G39" s="332"/>
      <c r="H39" s="32"/>
      <c r="I39" s="9"/>
      <c r="J39" s="9"/>
      <c r="K39" s="9"/>
      <c r="L39" s="9"/>
    </row>
    <row r="40" spans="1:12" s="147" customFormat="1" ht="18" customHeight="1" x14ac:dyDescent="0.35">
      <c r="A40" s="19"/>
      <c r="B40" s="146" t="s">
        <v>532</v>
      </c>
      <c r="C40" s="226"/>
      <c r="D40" s="148"/>
      <c r="E40" s="37"/>
      <c r="F40" s="148"/>
      <c r="G40" s="44"/>
      <c r="H40" s="32"/>
      <c r="I40" s="9"/>
      <c r="J40" s="9"/>
      <c r="K40" s="9"/>
      <c r="L40" s="9"/>
    </row>
    <row r="41" spans="1:12" s="115" customFormat="1" ht="10" customHeight="1" x14ac:dyDescent="0.35">
      <c r="A41" s="19"/>
      <c r="B41" s="20"/>
      <c r="C41" s="21"/>
      <c r="D41" s="117"/>
      <c r="E41" s="31"/>
      <c r="F41" s="117"/>
      <c r="G41" s="117"/>
      <c r="H41" s="32"/>
      <c r="I41" s="9"/>
      <c r="J41" s="9"/>
      <c r="K41" s="9"/>
      <c r="L41" s="9"/>
    </row>
    <row r="42" spans="1:12" s="115" customFormat="1" ht="18" customHeight="1" x14ac:dyDescent="0.35">
      <c r="A42" s="19"/>
      <c r="B42" s="111" t="s">
        <v>531</v>
      </c>
      <c r="C42" s="226"/>
      <c r="D42" s="339" t="s">
        <v>530</v>
      </c>
      <c r="E42" s="340"/>
      <c r="F42" s="338" t="s">
        <v>527</v>
      </c>
      <c r="G42" s="331"/>
      <c r="H42" s="32"/>
      <c r="I42" s="9"/>
      <c r="J42" s="9"/>
      <c r="K42" s="9"/>
      <c r="L42" s="9"/>
    </row>
    <row r="43" spans="1:12" s="115" customFormat="1" ht="18" customHeight="1" x14ac:dyDescent="0.35">
      <c r="A43" s="19"/>
      <c r="B43" s="111" t="s">
        <v>448</v>
      </c>
      <c r="C43" s="226"/>
      <c r="D43" s="339"/>
      <c r="E43" s="341"/>
      <c r="F43" s="339"/>
      <c r="G43" s="332"/>
      <c r="H43" s="32"/>
      <c r="I43" s="9"/>
      <c r="J43" s="9"/>
      <c r="K43" s="9"/>
      <c r="L43" s="9"/>
    </row>
    <row r="44" spans="1:12" s="147" customFormat="1" ht="18" customHeight="1" x14ac:dyDescent="0.35">
      <c r="A44" s="19"/>
      <c r="B44" s="146" t="s">
        <v>532</v>
      </c>
      <c r="C44" s="226"/>
      <c r="D44" s="148"/>
      <c r="E44" s="37"/>
      <c r="F44" s="148"/>
      <c r="G44" s="44"/>
      <c r="H44" s="32"/>
      <c r="I44" s="9"/>
      <c r="J44" s="9"/>
      <c r="K44" s="9"/>
      <c r="L44" s="9"/>
    </row>
    <row r="45" spans="1:12" s="115" customFormat="1" ht="10" customHeight="1" x14ac:dyDescent="0.35">
      <c r="A45" s="19"/>
      <c r="B45" s="20"/>
      <c r="C45" s="21"/>
      <c r="D45" s="117"/>
      <c r="E45" s="31"/>
      <c r="F45" s="117"/>
      <c r="G45" s="117"/>
      <c r="H45" s="32"/>
      <c r="I45" s="9"/>
      <c r="J45" s="9"/>
      <c r="K45" s="9"/>
      <c r="L45" s="9"/>
    </row>
    <row r="46" spans="1:12" s="115" customFormat="1" ht="18" customHeight="1" x14ac:dyDescent="0.35">
      <c r="A46" s="19"/>
      <c r="B46" s="111" t="s">
        <v>531</v>
      </c>
      <c r="C46" s="226"/>
      <c r="D46" s="339" t="s">
        <v>530</v>
      </c>
      <c r="E46" s="340"/>
      <c r="F46" s="338" t="s">
        <v>527</v>
      </c>
      <c r="G46" s="331"/>
      <c r="H46" s="32"/>
      <c r="I46" s="9"/>
      <c r="J46" s="9"/>
      <c r="K46" s="9"/>
      <c r="L46" s="9"/>
    </row>
    <row r="47" spans="1:12" s="115" customFormat="1" ht="18" customHeight="1" x14ac:dyDescent="0.35">
      <c r="A47" s="19"/>
      <c r="B47" s="111" t="s">
        <v>448</v>
      </c>
      <c r="C47" s="226"/>
      <c r="D47" s="339"/>
      <c r="E47" s="341"/>
      <c r="F47" s="339"/>
      <c r="G47" s="332"/>
      <c r="H47" s="32"/>
      <c r="I47" s="9"/>
      <c r="J47" s="9"/>
      <c r="K47" s="9"/>
      <c r="L47" s="9"/>
    </row>
    <row r="48" spans="1:12" s="147" customFormat="1" ht="18" customHeight="1" x14ac:dyDescent="0.35">
      <c r="A48" s="19"/>
      <c r="B48" s="146" t="s">
        <v>532</v>
      </c>
      <c r="C48" s="226"/>
      <c r="D48" s="148"/>
      <c r="E48" s="37"/>
      <c r="F48" s="148"/>
      <c r="G48" s="44"/>
      <c r="H48" s="32"/>
      <c r="I48" s="9"/>
      <c r="J48" s="9"/>
      <c r="K48" s="9"/>
      <c r="L48" s="9"/>
    </row>
    <row r="49" spans="1:12" s="115" customFormat="1" ht="10" customHeight="1" x14ac:dyDescent="0.35">
      <c r="A49" s="19"/>
      <c r="B49" s="20"/>
      <c r="C49" s="21"/>
      <c r="D49" s="117"/>
      <c r="E49" s="31"/>
      <c r="F49" s="117"/>
      <c r="G49" s="117"/>
      <c r="H49" s="32"/>
      <c r="I49" s="9"/>
      <c r="J49" s="9"/>
      <c r="K49" s="9"/>
      <c r="L49" s="9"/>
    </row>
    <row r="50" spans="1:12" s="115" customFormat="1" ht="18" customHeight="1" x14ac:dyDescent="0.35">
      <c r="A50" s="19"/>
      <c r="B50" s="111" t="s">
        <v>531</v>
      </c>
      <c r="C50" s="226"/>
      <c r="D50" s="339" t="s">
        <v>530</v>
      </c>
      <c r="E50" s="340"/>
      <c r="F50" s="338" t="s">
        <v>527</v>
      </c>
      <c r="G50" s="331"/>
      <c r="H50" s="32"/>
      <c r="I50" s="9"/>
      <c r="J50" s="9"/>
      <c r="K50" s="9"/>
      <c r="L50" s="9"/>
    </row>
    <row r="51" spans="1:12" s="115" customFormat="1" ht="18" customHeight="1" x14ac:dyDescent="0.35">
      <c r="A51" s="19"/>
      <c r="B51" s="111" t="s">
        <v>448</v>
      </c>
      <c r="C51" s="226"/>
      <c r="D51" s="339"/>
      <c r="E51" s="341"/>
      <c r="F51" s="339"/>
      <c r="G51" s="332"/>
      <c r="H51" s="32"/>
      <c r="I51" s="9"/>
      <c r="J51" s="9"/>
      <c r="K51" s="9"/>
      <c r="L51" s="9"/>
    </row>
    <row r="52" spans="1:12" s="147" customFormat="1" ht="18" customHeight="1" x14ac:dyDescent="0.35">
      <c r="A52" s="19"/>
      <c r="B52" s="146" t="s">
        <v>532</v>
      </c>
      <c r="C52" s="226"/>
      <c r="D52" s="148"/>
      <c r="E52" s="37"/>
      <c r="F52" s="148"/>
      <c r="G52" s="44"/>
      <c r="H52" s="32"/>
      <c r="I52" s="9"/>
      <c r="J52" s="9"/>
      <c r="K52" s="9"/>
      <c r="L52" s="9"/>
    </row>
    <row r="53" spans="1:12" s="115" customFormat="1" ht="10" customHeight="1" x14ac:dyDescent="0.35">
      <c r="A53" s="19"/>
      <c r="B53" s="20"/>
      <c r="C53" s="21"/>
      <c r="D53" s="117"/>
      <c r="E53" s="31"/>
      <c r="F53" s="117"/>
      <c r="G53" s="117"/>
      <c r="H53" s="32"/>
      <c r="I53" s="9"/>
      <c r="J53" s="9"/>
      <c r="K53" s="9"/>
      <c r="L53" s="9"/>
    </row>
    <row r="54" spans="1:12" s="115" customFormat="1" ht="18" customHeight="1" x14ac:dyDescent="0.35">
      <c r="A54" s="19"/>
      <c r="B54" s="111" t="s">
        <v>531</v>
      </c>
      <c r="C54" s="226"/>
      <c r="D54" s="339" t="s">
        <v>530</v>
      </c>
      <c r="E54" s="340"/>
      <c r="F54" s="338" t="s">
        <v>527</v>
      </c>
      <c r="G54" s="331"/>
      <c r="H54" s="32"/>
      <c r="I54" s="9"/>
      <c r="J54" s="9"/>
      <c r="K54" s="9"/>
      <c r="L54" s="9"/>
    </row>
    <row r="55" spans="1:12" s="115" customFormat="1" ht="18" customHeight="1" x14ac:dyDescent="0.35">
      <c r="A55" s="19"/>
      <c r="B55" s="111" t="s">
        <v>448</v>
      </c>
      <c r="C55" s="226"/>
      <c r="D55" s="339"/>
      <c r="E55" s="341"/>
      <c r="F55" s="339"/>
      <c r="G55" s="332"/>
      <c r="H55" s="32"/>
      <c r="I55" s="9"/>
      <c r="J55" s="9"/>
      <c r="K55" s="9"/>
      <c r="L55" s="9"/>
    </row>
    <row r="56" spans="1:12" s="147" customFormat="1" ht="18" customHeight="1" x14ac:dyDescent="0.35">
      <c r="A56" s="19"/>
      <c r="B56" s="146" t="s">
        <v>532</v>
      </c>
      <c r="C56" s="226"/>
      <c r="D56" s="148"/>
      <c r="E56" s="37"/>
      <c r="F56" s="148"/>
      <c r="G56" s="44"/>
      <c r="H56" s="32"/>
      <c r="I56" s="9"/>
      <c r="J56" s="9"/>
      <c r="K56" s="9"/>
      <c r="L56" s="9"/>
    </row>
    <row r="57" spans="1:12" s="115" customFormat="1" ht="10" customHeight="1" x14ac:dyDescent="0.35">
      <c r="A57" s="19"/>
      <c r="B57" s="20"/>
      <c r="C57" s="21"/>
      <c r="D57" s="117"/>
      <c r="E57" s="31"/>
      <c r="F57" s="117"/>
      <c r="G57" s="117"/>
      <c r="H57" s="32"/>
      <c r="I57" s="9"/>
      <c r="J57" s="9"/>
      <c r="K57" s="9"/>
      <c r="L57" s="9"/>
    </row>
    <row r="58" spans="1:12" s="115" customFormat="1" ht="18" customHeight="1" x14ac:dyDescent="0.35">
      <c r="A58" s="19"/>
      <c r="B58" s="111" t="s">
        <v>531</v>
      </c>
      <c r="C58" s="226"/>
      <c r="D58" s="339" t="s">
        <v>530</v>
      </c>
      <c r="E58" s="340"/>
      <c r="F58" s="338" t="s">
        <v>527</v>
      </c>
      <c r="G58" s="331"/>
      <c r="H58" s="32"/>
      <c r="I58" s="9"/>
      <c r="J58" s="9"/>
      <c r="K58" s="9"/>
      <c r="L58" s="9"/>
    </row>
    <row r="59" spans="1:12" s="115" customFormat="1" ht="18" customHeight="1" x14ac:dyDescent="0.35">
      <c r="A59" s="19"/>
      <c r="B59" s="111" t="s">
        <v>448</v>
      </c>
      <c r="C59" s="226"/>
      <c r="D59" s="339"/>
      <c r="E59" s="341"/>
      <c r="F59" s="339"/>
      <c r="G59" s="332"/>
      <c r="H59" s="32"/>
      <c r="I59" s="9"/>
      <c r="J59" s="9"/>
      <c r="K59" s="9"/>
      <c r="L59" s="9"/>
    </row>
    <row r="60" spans="1:12" s="147" customFormat="1" ht="18" customHeight="1" x14ac:dyDescent="0.35">
      <c r="A60" s="19"/>
      <c r="B60" s="146" t="s">
        <v>532</v>
      </c>
      <c r="C60" s="226"/>
      <c r="D60" s="148"/>
      <c r="E60" s="37"/>
      <c r="F60" s="148"/>
      <c r="G60" s="44"/>
      <c r="H60" s="32"/>
      <c r="I60" s="9"/>
      <c r="J60" s="9"/>
      <c r="K60" s="9"/>
      <c r="L60" s="9"/>
    </row>
    <row r="61" spans="1:12" s="115" customFormat="1" ht="10" customHeight="1" x14ac:dyDescent="0.35">
      <c r="A61" s="19"/>
      <c r="B61" s="20"/>
      <c r="C61" s="21"/>
      <c r="D61" s="117"/>
      <c r="E61" s="31"/>
      <c r="F61" s="117"/>
      <c r="G61" s="117"/>
      <c r="H61" s="32"/>
      <c r="I61" s="9"/>
      <c r="J61" s="9"/>
      <c r="K61" s="9"/>
      <c r="L61" s="9"/>
    </row>
    <row r="62" spans="1:12" s="115" customFormat="1" ht="18" customHeight="1" x14ac:dyDescent="0.35">
      <c r="A62" s="19"/>
      <c r="B62" s="111" t="s">
        <v>531</v>
      </c>
      <c r="C62" s="226"/>
      <c r="D62" s="339" t="s">
        <v>530</v>
      </c>
      <c r="E62" s="340"/>
      <c r="F62" s="338" t="s">
        <v>527</v>
      </c>
      <c r="G62" s="331"/>
      <c r="H62" s="32"/>
      <c r="I62" s="9"/>
      <c r="J62" s="9"/>
      <c r="K62" s="9"/>
      <c r="L62" s="9"/>
    </row>
    <row r="63" spans="1:12" s="115" customFormat="1" ht="18" customHeight="1" x14ac:dyDescent="0.35">
      <c r="A63" s="19"/>
      <c r="B63" s="111" t="s">
        <v>448</v>
      </c>
      <c r="C63" s="226"/>
      <c r="D63" s="339"/>
      <c r="E63" s="341"/>
      <c r="F63" s="339"/>
      <c r="G63" s="332"/>
      <c r="H63" s="32"/>
      <c r="I63" s="9"/>
      <c r="J63" s="9"/>
      <c r="K63" s="9"/>
      <c r="L63" s="9"/>
    </row>
    <row r="64" spans="1:12" s="147" customFormat="1" ht="18" customHeight="1" x14ac:dyDescent="0.35">
      <c r="A64" s="19"/>
      <c r="B64" s="146" t="s">
        <v>532</v>
      </c>
      <c r="C64" s="226"/>
      <c r="D64" s="148"/>
      <c r="E64" s="37"/>
      <c r="F64" s="148"/>
      <c r="G64" s="44"/>
      <c r="H64" s="32"/>
      <c r="I64" s="9"/>
      <c r="J64" s="9"/>
      <c r="K64" s="9"/>
      <c r="L64" s="9"/>
    </row>
    <row r="65" spans="1:12" s="115" customFormat="1" ht="10" customHeight="1" x14ac:dyDescent="0.35">
      <c r="A65" s="19"/>
      <c r="B65" s="20"/>
      <c r="C65" s="21"/>
      <c r="D65" s="117"/>
      <c r="E65" s="31"/>
      <c r="F65" s="117"/>
      <c r="G65" s="117"/>
      <c r="H65" s="32"/>
      <c r="I65" s="9"/>
      <c r="J65" s="9"/>
      <c r="K65" s="9"/>
      <c r="L65" s="9"/>
    </row>
    <row r="66" spans="1:12" s="115" customFormat="1" ht="18" customHeight="1" x14ac:dyDescent="0.35">
      <c r="A66" s="19"/>
      <c r="B66" s="111" t="s">
        <v>531</v>
      </c>
      <c r="C66" s="226"/>
      <c r="D66" s="339" t="s">
        <v>530</v>
      </c>
      <c r="E66" s="340"/>
      <c r="F66" s="338" t="s">
        <v>527</v>
      </c>
      <c r="G66" s="331"/>
      <c r="H66" s="32"/>
      <c r="I66" s="9"/>
      <c r="J66" s="9"/>
      <c r="K66" s="9"/>
      <c r="L66" s="9"/>
    </row>
    <row r="67" spans="1:12" s="115" customFormat="1" ht="18" customHeight="1" x14ac:dyDescent="0.35">
      <c r="A67" s="19"/>
      <c r="B67" s="111" t="s">
        <v>448</v>
      </c>
      <c r="C67" s="226"/>
      <c r="D67" s="339"/>
      <c r="E67" s="341"/>
      <c r="F67" s="339"/>
      <c r="G67" s="332"/>
      <c r="H67" s="32"/>
      <c r="I67" s="9"/>
      <c r="J67" s="9"/>
      <c r="K67" s="9"/>
      <c r="L67" s="9"/>
    </row>
    <row r="68" spans="1:12" s="147" customFormat="1" ht="18" customHeight="1" x14ac:dyDescent="0.35">
      <c r="A68" s="19"/>
      <c r="B68" s="146" t="s">
        <v>532</v>
      </c>
      <c r="C68" s="226"/>
      <c r="D68" s="148"/>
      <c r="E68" s="37"/>
      <c r="F68" s="148"/>
      <c r="G68" s="44"/>
      <c r="H68" s="32"/>
      <c r="I68" s="9"/>
      <c r="J68" s="9"/>
      <c r="K68" s="9"/>
      <c r="L68" s="9"/>
    </row>
    <row r="69" spans="1:12" s="115" customFormat="1" ht="10" customHeight="1" x14ac:dyDescent="0.35">
      <c r="A69" s="19"/>
      <c r="B69" s="20"/>
      <c r="C69" s="21"/>
      <c r="D69" s="117"/>
      <c r="E69" s="31"/>
      <c r="F69" s="117"/>
      <c r="G69" s="117"/>
      <c r="H69" s="32"/>
      <c r="I69" s="9"/>
      <c r="J69" s="9"/>
      <c r="K69" s="9"/>
      <c r="L69" s="9"/>
    </row>
    <row r="70" spans="1:12" s="115" customFormat="1" ht="18" customHeight="1" x14ac:dyDescent="0.35">
      <c r="A70" s="19"/>
      <c r="B70" s="111" t="s">
        <v>531</v>
      </c>
      <c r="C70" s="226"/>
      <c r="D70" s="339" t="s">
        <v>530</v>
      </c>
      <c r="E70" s="340"/>
      <c r="F70" s="338" t="s">
        <v>527</v>
      </c>
      <c r="G70" s="331"/>
      <c r="H70" s="32"/>
      <c r="I70" s="9"/>
      <c r="J70" s="9"/>
      <c r="K70" s="9"/>
      <c r="L70" s="9"/>
    </row>
    <row r="71" spans="1:12" s="115" customFormat="1" ht="18" customHeight="1" x14ac:dyDescent="0.35">
      <c r="A71" s="19"/>
      <c r="B71" s="111" t="s">
        <v>448</v>
      </c>
      <c r="C71" s="226"/>
      <c r="D71" s="339"/>
      <c r="E71" s="341"/>
      <c r="F71" s="339"/>
      <c r="G71" s="332"/>
      <c r="H71" s="32"/>
      <c r="I71" s="9"/>
      <c r="J71" s="9"/>
      <c r="K71" s="9"/>
      <c r="L71" s="9"/>
    </row>
    <row r="72" spans="1:12" s="147" customFormat="1" ht="18" customHeight="1" x14ac:dyDescent="0.35">
      <c r="A72" s="19"/>
      <c r="B72" s="146" t="s">
        <v>532</v>
      </c>
      <c r="C72" s="226"/>
      <c r="D72" s="148"/>
      <c r="E72" s="37"/>
      <c r="F72" s="148"/>
      <c r="G72" s="44"/>
      <c r="H72" s="32"/>
      <c r="I72" s="9"/>
      <c r="J72" s="9"/>
      <c r="K72" s="9"/>
      <c r="L72" s="9"/>
    </row>
    <row r="73" spans="1:12" s="115" customFormat="1" ht="10" customHeight="1" x14ac:dyDescent="0.35">
      <c r="A73" s="19"/>
      <c r="B73" s="20"/>
      <c r="C73" s="21"/>
      <c r="D73" s="117"/>
      <c r="E73" s="31"/>
      <c r="F73" s="117"/>
      <c r="G73" s="117"/>
      <c r="H73" s="32"/>
      <c r="I73" s="9"/>
      <c r="J73" s="9"/>
      <c r="K73" s="9"/>
      <c r="L73" s="9"/>
    </row>
    <row r="74" spans="1:12" s="115" customFormat="1" ht="18" customHeight="1" x14ac:dyDescent="0.35">
      <c r="A74" s="19"/>
      <c r="B74" s="111" t="s">
        <v>531</v>
      </c>
      <c r="C74" s="226"/>
      <c r="D74" s="339" t="s">
        <v>530</v>
      </c>
      <c r="E74" s="340"/>
      <c r="F74" s="338" t="s">
        <v>527</v>
      </c>
      <c r="G74" s="331"/>
      <c r="H74" s="32"/>
      <c r="I74" s="9"/>
      <c r="J74" s="9"/>
      <c r="K74" s="9"/>
      <c r="L74" s="9"/>
    </row>
    <row r="75" spans="1:12" s="115" customFormat="1" ht="18" customHeight="1" x14ac:dyDescent="0.35">
      <c r="A75" s="19"/>
      <c r="B75" s="111" t="s">
        <v>448</v>
      </c>
      <c r="C75" s="226"/>
      <c r="D75" s="339"/>
      <c r="E75" s="341"/>
      <c r="F75" s="339"/>
      <c r="G75" s="332"/>
      <c r="H75" s="32"/>
      <c r="I75" s="9"/>
      <c r="J75" s="9"/>
      <c r="K75" s="9"/>
      <c r="L75" s="9"/>
    </row>
    <row r="76" spans="1:12" s="147" customFormat="1" ht="18" customHeight="1" x14ac:dyDescent="0.35">
      <c r="A76" s="19"/>
      <c r="B76" s="146" t="s">
        <v>532</v>
      </c>
      <c r="C76" s="226"/>
      <c r="D76" s="148"/>
      <c r="E76" s="37"/>
      <c r="F76" s="148"/>
      <c r="G76" s="44"/>
      <c r="H76" s="32"/>
      <c r="I76" s="9"/>
      <c r="J76" s="9"/>
      <c r="K76" s="9"/>
      <c r="L76" s="9"/>
    </row>
    <row r="77" spans="1:12" s="115" customFormat="1" ht="10" customHeight="1" x14ac:dyDescent="0.35">
      <c r="A77" s="19"/>
      <c r="B77" s="20"/>
      <c r="C77" s="21"/>
      <c r="D77" s="117"/>
      <c r="E77" s="31"/>
      <c r="F77" s="117"/>
      <c r="G77" s="117"/>
      <c r="H77" s="32"/>
      <c r="I77" s="9"/>
      <c r="J77" s="9"/>
      <c r="K77" s="9"/>
      <c r="L77" s="9"/>
    </row>
    <row r="78" spans="1:12" s="115" customFormat="1" ht="18" customHeight="1" x14ac:dyDescent="0.35">
      <c r="A78" s="19"/>
      <c r="B78" s="111" t="s">
        <v>531</v>
      </c>
      <c r="C78" s="226"/>
      <c r="D78" s="339" t="s">
        <v>530</v>
      </c>
      <c r="E78" s="340"/>
      <c r="F78" s="338" t="s">
        <v>527</v>
      </c>
      <c r="G78" s="331"/>
      <c r="H78" s="32"/>
      <c r="I78" s="9"/>
      <c r="J78" s="9"/>
      <c r="K78" s="9"/>
      <c r="L78" s="9"/>
    </row>
    <row r="79" spans="1:12" s="115" customFormat="1" ht="18" customHeight="1" x14ac:dyDescent="0.35">
      <c r="A79" s="19"/>
      <c r="B79" s="111" t="s">
        <v>448</v>
      </c>
      <c r="C79" s="226"/>
      <c r="D79" s="339"/>
      <c r="E79" s="341"/>
      <c r="F79" s="339"/>
      <c r="G79" s="332"/>
      <c r="H79" s="32"/>
      <c r="I79" s="9"/>
      <c r="J79" s="9"/>
      <c r="K79" s="9"/>
      <c r="L79" s="9"/>
    </row>
    <row r="80" spans="1:12" s="147" customFormat="1" ht="18" customHeight="1" x14ac:dyDescent="0.35">
      <c r="A80" s="19"/>
      <c r="B80" s="146" t="s">
        <v>532</v>
      </c>
      <c r="C80" s="226"/>
      <c r="D80" s="148"/>
      <c r="E80" s="37"/>
      <c r="F80" s="148"/>
      <c r="G80" s="44"/>
      <c r="H80" s="32"/>
      <c r="I80" s="9"/>
      <c r="J80" s="9"/>
      <c r="K80" s="9"/>
      <c r="L80" s="9"/>
    </row>
    <row r="81" spans="1:12" s="115" customFormat="1" ht="10" customHeight="1" x14ac:dyDescent="0.35">
      <c r="A81" s="19"/>
      <c r="B81" s="20"/>
      <c r="C81" s="21"/>
      <c r="D81" s="117"/>
      <c r="E81" s="31"/>
      <c r="F81" s="117"/>
      <c r="G81" s="117"/>
      <c r="H81" s="32"/>
      <c r="I81" s="9"/>
      <c r="J81" s="9"/>
      <c r="K81" s="9"/>
      <c r="L81" s="9"/>
    </row>
    <row r="82" spans="1:12" s="115" customFormat="1" ht="18" customHeight="1" x14ac:dyDescent="0.35">
      <c r="A82" s="19"/>
      <c r="B82" s="111"/>
      <c r="C82" s="114"/>
      <c r="D82" s="117"/>
      <c r="E82" s="37"/>
      <c r="F82" s="39" t="s">
        <v>533</v>
      </c>
      <c r="G82" s="42">
        <f>SUM(G6+G10+G14+G18+G22+G26+G30+G34+G38+G42+G46+G50+G54+G58+G62+G66+G70+G74+G78)</f>
        <v>0</v>
      </c>
      <c r="H82" s="32"/>
      <c r="I82" s="9"/>
      <c r="J82" s="9"/>
      <c r="K82" s="9"/>
      <c r="L82" s="9"/>
    </row>
    <row r="83" spans="1:12" s="115" customFormat="1" ht="10" customHeight="1" x14ac:dyDescent="0.35">
      <c r="A83" s="24"/>
      <c r="B83" s="33"/>
      <c r="C83" s="33"/>
      <c r="D83" s="34"/>
      <c r="E83" s="35"/>
      <c r="F83" s="34"/>
      <c r="G83" s="34"/>
      <c r="H83" s="36"/>
      <c r="I83" s="9"/>
      <c r="J83" s="9"/>
      <c r="K83" s="9"/>
      <c r="L83" s="9"/>
    </row>
    <row r="84" spans="1:12" s="115" customFormat="1" ht="10" customHeight="1" x14ac:dyDescent="0.35">
      <c r="A84" s="9"/>
      <c r="B84" s="9"/>
      <c r="C84" s="9"/>
      <c r="D84" s="27"/>
      <c r="F84" s="27"/>
      <c r="G84" s="27"/>
      <c r="H84" s="9"/>
      <c r="I84" s="9"/>
      <c r="J84" s="9"/>
      <c r="K84" s="9"/>
      <c r="L84" s="9"/>
    </row>
  </sheetData>
  <sheetProtection algorithmName="SHA-512" hashValue="4Q3w1olqtHRKBylEMirt6t8VryELDjF9Bd8y+tSkDy7LVwdjLX9cyVxOcpP7oypxXzsOH6s23UHQuEj/hPhKEw==" saltValue="7rtfnGl6dbjREKhEdHTRoQ==" spinCount="100000" sheet="1" objects="1" scenarios="1"/>
  <mergeCells count="77">
    <mergeCell ref="D78:D79"/>
    <mergeCell ref="E78:E79"/>
    <mergeCell ref="F78:F79"/>
    <mergeCell ref="G78:G79"/>
    <mergeCell ref="D74:D75"/>
    <mergeCell ref="E74:E75"/>
    <mergeCell ref="F74:F75"/>
    <mergeCell ref="G74:G75"/>
    <mergeCell ref="D70:D71"/>
    <mergeCell ref="E70:E71"/>
    <mergeCell ref="F70:F71"/>
    <mergeCell ref="G70:G71"/>
    <mergeCell ref="D66:D67"/>
    <mergeCell ref="E66:E67"/>
    <mergeCell ref="F66:F67"/>
    <mergeCell ref="G66:G67"/>
    <mergeCell ref="D62:D63"/>
    <mergeCell ref="E62:E63"/>
    <mergeCell ref="F62:F63"/>
    <mergeCell ref="G62:G63"/>
    <mergeCell ref="D58:D59"/>
    <mergeCell ref="E58:E59"/>
    <mergeCell ref="F58:F59"/>
    <mergeCell ref="G58:G59"/>
    <mergeCell ref="D54:D55"/>
    <mergeCell ref="E54:E55"/>
    <mergeCell ref="F54:F55"/>
    <mergeCell ref="G54:G55"/>
    <mergeCell ref="D50:D51"/>
    <mergeCell ref="E50:E51"/>
    <mergeCell ref="F50:F51"/>
    <mergeCell ref="G50:G51"/>
    <mergeCell ref="D46:D47"/>
    <mergeCell ref="E46:E47"/>
    <mergeCell ref="F46:F47"/>
    <mergeCell ref="G46:G47"/>
    <mergeCell ref="D42:D43"/>
    <mergeCell ref="E42:E43"/>
    <mergeCell ref="F42:F43"/>
    <mergeCell ref="G42:G43"/>
    <mergeCell ref="D38:D39"/>
    <mergeCell ref="E38:E39"/>
    <mergeCell ref="F38:F39"/>
    <mergeCell ref="G38:G39"/>
    <mergeCell ref="D34:D35"/>
    <mergeCell ref="E34:E35"/>
    <mergeCell ref="F34:F35"/>
    <mergeCell ref="G34:G35"/>
    <mergeCell ref="D30:D31"/>
    <mergeCell ref="E30:E31"/>
    <mergeCell ref="F30:F31"/>
    <mergeCell ref="G30:G31"/>
    <mergeCell ref="D26:D27"/>
    <mergeCell ref="E26:E27"/>
    <mergeCell ref="F26:F27"/>
    <mergeCell ref="G26:G27"/>
    <mergeCell ref="D22:D23"/>
    <mergeCell ref="E22:E23"/>
    <mergeCell ref="F22:F23"/>
    <mergeCell ref="G22:G23"/>
    <mergeCell ref="D18:D19"/>
    <mergeCell ref="E18:E19"/>
    <mergeCell ref="F18:F19"/>
    <mergeCell ref="G18:G19"/>
    <mergeCell ref="B4:G4"/>
    <mergeCell ref="D6:D7"/>
    <mergeCell ref="E6:E7"/>
    <mergeCell ref="F6:F7"/>
    <mergeCell ref="G6:G7"/>
    <mergeCell ref="D14:D15"/>
    <mergeCell ref="E14:E15"/>
    <mergeCell ref="F14:F15"/>
    <mergeCell ref="G14:G15"/>
    <mergeCell ref="D10:D11"/>
    <mergeCell ref="E10:E11"/>
    <mergeCell ref="F10:F11"/>
    <mergeCell ref="G10:G11"/>
  </mergeCells>
  <dataValidations count="2">
    <dataValidation type="list" allowBlank="1" showInputMessage="1" showErrorMessage="1" sqref="E6:E8 E74:E76 E10:E12 E14:E16 E18:E20 E22:E24 E26:E28 E30:E32 E34:E36 E38:E40 E42:E44 E46:E48 E50:E52 E54:E56 E58:E60 E62:E64 E66:E68 E70:E72 E78:E80" xr:uid="{00000000-0002-0000-0600-000000000000}">
      <formula1>Dokumentenart</formula1>
    </dataValidation>
    <dataValidation type="list" allowBlank="1" showInputMessage="1" showErrorMessage="1" sqref="C8 C12 C16 C20 C24 C28 C32 C36 C40 C44 C48 C52 C56 C60 C64 C68 C72 C76 C80" xr:uid="{CC7715C7-105A-4C99-949A-6CA65BFB1B6E}">
      <formula1>Kompetenzzuordnung</formula1>
    </dataValidation>
  </dataValidations>
  <printOptions horizontalCentered="1"/>
  <pageMargins left="0.39370078740157483" right="0.39370078740157483" top="1.5748031496062993" bottom="0.59055118110236227" header="0.39370078740157483" footer="0.31496062992125984"/>
  <pageSetup paperSize="9" scale="92" fitToHeight="0" orientation="landscape" horizontalDpi="300" verticalDpi="300" r:id="rId1"/>
  <headerFooter>
    <oddHeader>&amp;L&amp;"Verdana,Standard"&amp;9&amp;G&amp;C&amp;"Verdana,Fett"&amp;12
IPMA Level D
Demande de recertification
Autoformation&amp;R&amp;G</oddHeader>
    <oddFooter>&amp;L&amp;"Verdana,Standard"&amp;9© VZPM&amp;C&amp;"Verdana,Standard"&amp;9&amp;F&amp;R&amp;"Verdana,Standard"&amp;9&amp;A page &amp;P/&amp;N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14"/>
  <sheetViews>
    <sheetView showGridLines="0" zoomScaleNormal="100" workbookViewId="0"/>
  </sheetViews>
  <sheetFormatPr baseColWidth="10" defaultColWidth="11.453125" defaultRowHeight="11.5" x14ac:dyDescent="0.35"/>
  <cols>
    <col min="1" max="1" width="1.7265625" style="9" customWidth="1"/>
    <col min="2" max="2" width="30.7265625" style="9" customWidth="1"/>
    <col min="3" max="3" width="60.7265625" style="9" customWidth="1"/>
    <col min="4" max="4" width="6.7265625" style="27" customWidth="1"/>
    <col min="5" max="5" width="15.7265625" style="115" customWidth="1"/>
    <col min="6" max="6" width="10.7265625" style="27" customWidth="1"/>
    <col min="7" max="7" width="7.7265625" style="27" customWidth="1"/>
    <col min="8" max="8" width="10.7265625" style="27" customWidth="1"/>
    <col min="9" max="9" width="7.7265625" style="27" customWidth="1"/>
    <col min="10" max="10" width="1.7265625" style="9" customWidth="1"/>
    <col min="11" max="16384" width="11.453125" style="9"/>
  </cols>
  <sheetData>
    <row r="1" spans="1:14" s="115" customFormat="1" ht="10" customHeight="1" x14ac:dyDescent="0.35">
      <c r="A1" s="16"/>
      <c r="B1" s="17"/>
      <c r="C1" s="17"/>
      <c r="D1" s="28"/>
      <c r="E1" s="29"/>
      <c r="F1" s="28"/>
      <c r="G1" s="28"/>
      <c r="H1" s="28"/>
      <c r="I1" s="28"/>
      <c r="J1" s="30"/>
      <c r="K1" s="9"/>
      <c r="L1" s="9"/>
      <c r="M1" s="9"/>
      <c r="N1" s="9"/>
    </row>
    <row r="2" spans="1:14" s="115" customFormat="1" ht="18" customHeight="1" x14ac:dyDescent="0.35">
      <c r="A2" s="19"/>
      <c r="B2" s="20" t="s">
        <v>480</v>
      </c>
      <c r="C2" s="21"/>
      <c r="D2" s="117"/>
      <c r="E2" s="31"/>
      <c r="F2" s="117"/>
      <c r="G2" s="117"/>
      <c r="H2" s="117"/>
      <c r="I2" s="117"/>
      <c r="J2" s="32"/>
      <c r="K2" s="9"/>
      <c r="L2" s="9"/>
      <c r="M2" s="9"/>
      <c r="N2" s="9"/>
    </row>
    <row r="3" spans="1:14" s="115" customFormat="1" ht="10" customHeight="1" x14ac:dyDescent="0.35">
      <c r="A3" s="19"/>
      <c r="B3" s="20"/>
      <c r="C3" s="21"/>
      <c r="D3" s="117"/>
      <c r="E3" s="31"/>
      <c r="F3" s="117"/>
      <c r="G3" s="117"/>
      <c r="H3" s="117"/>
      <c r="I3" s="117"/>
      <c r="J3" s="32"/>
      <c r="K3" s="9"/>
      <c r="L3" s="9"/>
      <c r="M3" s="9"/>
      <c r="N3" s="9"/>
    </row>
    <row r="4" spans="1:14" s="115" customFormat="1" ht="28" customHeight="1" x14ac:dyDescent="0.35">
      <c r="A4" s="40"/>
      <c r="B4" s="302" t="s">
        <v>534</v>
      </c>
      <c r="C4" s="302"/>
      <c r="D4" s="302"/>
      <c r="E4" s="302"/>
      <c r="F4" s="302"/>
      <c r="G4" s="302"/>
      <c r="H4" s="302"/>
      <c r="I4" s="302"/>
      <c r="J4" s="32"/>
      <c r="K4" s="9"/>
      <c r="L4" s="9"/>
      <c r="M4" s="9"/>
      <c r="N4" s="9"/>
    </row>
    <row r="5" spans="1:14" s="115" customFormat="1" ht="12" customHeight="1" x14ac:dyDescent="0.35">
      <c r="A5" s="19"/>
      <c r="B5" s="20"/>
      <c r="C5" s="21"/>
      <c r="D5" s="117"/>
      <c r="E5" s="119" t="s">
        <v>513</v>
      </c>
      <c r="F5" s="117"/>
      <c r="G5" s="117"/>
      <c r="H5" s="117"/>
      <c r="I5" s="117"/>
      <c r="J5" s="32"/>
      <c r="K5" s="9"/>
      <c r="L5" s="9"/>
      <c r="M5" s="9"/>
      <c r="N5" s="9"/>
    </row>
    <row r="6" spans="1:14" s="115" customFormat="1" ht="36" customHeight="1" x14ac:dyDescent="0.35">
      <c r="A6" s="19"/>
      <c r="B6" s="111" t="s">
        <v>535</v>
      </c>
      <c r="C6" s="226"/>
      <c r="D6" s="117" t="s">
        <v>511</v>
      </c>
      <c r="E6" s="120"/>
      <c r="F6" s="329" t="s">
        <v>522</v>
      </c>
      <c r="G6" s="342">
        <f>IF(C6&lt;&gt;"",40,0)</f>
        <v>0</v>
      </c>
      <c r="H6" s="329" t="s">
        <v>515</v>
      </c>
      <c r="I6" s="331"/>
      <c r="J6" s="32"/>
      <c r="K6" s="9"/>
      <c r="L6" s="9"/>
      <c r="M6" s="9"/>
      <c r="N6" s="9"/>
    </row>
    <row r="7" spans="1:14" s="115" customFormat="1" ht="36" customHeight="1" x14ac:dyDescent="0.35">
      <c r="A7" s="19"/>
      <c r="B7" s="111" t="s">
        <v>536</v>
      </c>
      <c r="C7" s="226"/>
      <c r="D7" s="117" t="s">
        <v>512</v>
      </c>
      <c r="E7" s="120"/>
      <c r="F7" s="330"/>
      <c r="G7" s="343"/>
      <c r="H7" s="330"/>
      <c r="I7" s="332"/>
      <c r="J7" s="32"/>
      <c r="K7" s="9"/>
      <c r="L7" s="9"/>
      <c r="M7" s="9"/>
      <c r="N7" s="9"/>
    </row>
    <row r="8" spans="1:14" s="115" customFormat="1" ht="10" customHeight="1" x14ac:dyDescent="0.35">
      <c r="A8" s="19"/>
      <c r="B8" s="20"/>
      <c r="C8" s="21"/>
      <c r="D8" s="117"/>
      <c r="E8" s="31"/>
      <c r="F8" s="117"/>
      <c r="G8" s="117"/>
      <c r="H8" s="117"/>
      <c r="I8" s="117"/>
      <c r="J8" s="32"/>
      <c r="K8" s="9"/>
      <c r="L8" s="9"/>
      <c r="M8" s="9"/>
      <c r="N8" s="9"/>
    </row>
    <row r="9" spans="1:14" s="115" customFormat="1" ht="36" customHeight="1" x14ac:dyDescent="0.35">
      <c r="A9" s="19"/>
      <c r="B9" s="135" t="s">
        <v>535</v>
      </c>
      <c r="C9" s="226"/>
      <c r="D9" s="117" t="s">
        <v>511</v>
      </c>
      <c r="E9" s="120"/>
      <c r="F9" s="329" t="s">
        <v>522</v>
      </c>
      <c r="G9" s="342">
        <f>IF(C9&lt;&gt;"",40,0)</f>
        <v>0</v>
      </c>
      <c r="H9" s="329" t="s">
        <v>515</v>
      </c>
      <c r="I9" s="331"/>
      <c r="J9" s="32"/>
      <c r="K9" s="9"/>
      <c r="L9" s="9"/>
      <c r="M9" s="9"/>
      <c r="N9" s="9"/>
    </row>
    <row r="10" spans="1:14" s="115" customFormat="1" ht="36" customHeight="1" x14ac:dyDescent="0.35">
      <c r="A10" s="19"/>
      <c r="B10" s="135" t="s">
        <v>536</v>
      </c>
      <c r="C10" s="226"/>
      <c r="D10" s="117" t="s">
        <v>512</v>
      </c>
      <c r="E10" s="120"/>
      <c r="F10" s="330"/>
      <c r="G10" s="343"/>
      <c r="H10" s="330"/>
      <c r="I10" s="332"/>
      <c r="J10" s="32"/>
      <c r="K10" s="9"/>
      <c r="L10" s="9"/>
      <c r="M10" s="9"/>
      <c r="N10" s="9"/>
    </row>
    <row r="11" spans="1:14" s="115" customFormat="1" ht="10" customHeight="1" x14ac:dyDescent="0.35">
      <c r="A11" s="19"/>
      <c r="B11" s="20"/>
      <c r="C11" s="21"/>
      <c r="D11" s="117"/>
      <c r="E11" s="31"/>
      <c r="F11" s="117"/>
      <c r="G11" s="117"/>
      <c r="H11" s="117"/>
      <c r="I11" s="117"/>
      <c r="J11" s="32"/>
      <c r="K11" s="9"/>
      <c r="L11" s="9"/>
      <c r="M11" s="9"/>
      <c r="N11" s="9"/>
    </row>
    <row r="12" spans="1:14" s="115" customFormat="1" ht="18" customHeight="1" x14ac:dyDescent="0.35">
      <c r="A12" s="19"/>
      <c r="B12" s="111"/>
      <c r="C12" s="114"/>
      <c r="D12" s="117"/>
      <c r="E12" s="37"/>
      <c r="F12" s="39" t="s">
        <v>516</v>
      </c>
      <c r="G12" s="42">
        <f>SUM(G6+G9)</f>
        <v>0</v>
      </c>
      <c r="H12" s="117"/>
      <c r="I12" s="38"/>
      <c r="J12" s="32"/>
      <c r="K12" s="9"/>
      <c r="L12" s="9"/>
      <c r="M12" s="9"/>
      <c r="N12" s="9"/>
    </row>
    <row r="13" spans="1:14" s="115" customFormat="1" ht="10" customHeight="1" x14ac:dyDescent="0.35">
      <c r="A13" s="24"/>
      <c r="B13" s="33"/>
      <c r="C13" s="33"/>
      <c r="D13" s="34"/>
      <c r="E13" s="35"/>
      <c r="F13" s="34"/>
      <c r="G13" s="34"/>
      <c r="H13" s="34"/>
      <c r="I13" s="34"/>
      <c r="J13" s="36"/>
      <c r="K13" s="9"/>
      <c r="L13" s="9"/>
      <c r="M13" s="9"/>
      <c r="N13" s="9"/>
    </row>
    <row r="14" spans="1:14" s="115" customFormat="1" ht="10" customHeight="1" x14ac:dyDescent="0.35">
      <c r="A14" s="9"/>
      <c r="B14" s="9"/>
      <c r="C14" s="9"/>
      <c r="D14" s="27"/>
      <c r="F14" s="27"/>
      <c r="G14" s="27"/>
      <c r="H14" s="27"/>
      <c r="I14" s="27"/>
      <c r="J14" s="9"/>
      <c r="K14" s="9"/>
      <c r="L14" s="9"/>
      <c r="M14" s="9"/>
      <c r="N14" s="9"/>
    </row>
  </sheetData>
  <sheetProtection algorithmName="SHA-512" hashValue="dMyyQiWDvKfSb9FRbXTKhonZhmlfYrGbMUCXPAYELAnozSGG8Vx1+6XnJbvwicuekre/bY+U6bz74wa84Srnww==" saltValue="yfJB6xYpYMKXKBRfgDsZgA==" spinCount="100000" sheet="1" objects="1" scenarios="1"/>
  <mergeCells count="9">
    <mergeCell ref="F9:F10"/>
    <mergeCell ref="G9:G10"/>
    <mergeCell ref="H9:H10"/>
    <mergeCell ref="I9:I10"/>
    <mergeCell ref="B4:I4"/>
    <mergeCell ref="F6:F7"/>
    <mergeCell ref="G6:G7"/>
    <mergeCell ref="H6:H7"/>
    <mergeCell ref="I6:I7"/>
  </mergeCells>
  <printOptions horizontalCentered="1"/>
  <pageMargins left="0.39370078740157483" right="0.39370078740157483" top="1.5748031496062993" bottom="0.59055118110236227" header="0.39370078740157483" footer="0.31496062992125984"/>
  <pageSetup paperSize="9" scale="90" fitToHeight="0" orientation="landscape" horizontalDpi="300" verticalDpi="300" r:id="rId1"/>
  <headerFooter>
    <oddHeader>&amp;L&amp;"Verdana,Standard"&amp;9&amp;G&amp;C&amp;"Verdana,Fett"&amp;12
IPMA Level D
Demande de recertification
Certifications professionnelles connexes&amp;R&amp;G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1">
        <x14:dataValidation type="date" allowBlank="1" showInputMessage="1" showErrorMessage="1" error="Datum liegt ausserhalb der Rezertifizierungsperiode!" xr:uid="{08DC17C7-1EAA-4B2A-BED3-BF5F35062287}">
          <x14:formula1>
            <xm:f>Pers!$D$17</xm:f>
          </x14:formula1>
          <x14:formula2>
            <xm:f>Pers!$D$18</xm:f>
          </x14:formula2>
          <xm:sqref>E6:E7 E9:E10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2952C7816385441BAECF8AA76A70E93" ma:contentTypeVersion="11" ma:contentTypeDescription="Ein neues Dokument erstellen." ma:contentTypeScope="" ma:versionID="557456ff0673f942c0ac03564a0abaac">
  <xsd:schema xmlns:xsd="http://www.w3.org/2001/XMLSchema" xmlns:xs="http://www.w3.org/2001/XMLSchema" xmlns:p="http://schemas.microsoft.com/office/2006/metadata/properties" xmlns:ns2="727c0676-8d94-45df-a38d-2711df7eff80" xmlns:ns3="1e4f8432-9bd6-41c9-b762-3ba18068fcea" targetNamespace="http://schemas.microsoft.com/office/2006/metadata/properties" ma:root="true" ma:fieldsID="70265498303d137cb9378f0b8a394953" ns2:_="" ns3:_="">
    <xsd:import namespace="727c0676-8d94-45df-a38d-2711df7eff80"/>
    <xsd:import namespace="1e4f8432-9bd6-41c9-b762-3ba18068fce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7c0676-8d94-45df-a38d-2711df7eff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4f8432-9bd6-41c9-b762-3ba18068fcea"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FCD8E5-3B8C-4C6A-BE18-8FCEB77CA60E}">
  <ds:schemaRefs>
    <ds:schemaRef ds:uri="af8d43f7-26e5-45e3-b1c1-646c8735c409"/>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purl.org/dc/elements/1.1/"/>
    <ds:schemaRef ds:uri="http://schemas.microsoft.com/office/2006/metadata/properties"/>
    <ds:schemaRef ds:uri="81a12181-9cb0-4722-b283-4886528fdeda"/>
    <ds:schemaRef ds:uri="http://www.w3.org/XML/1998/namespace"/>
    <ds:schemaRef ds:uri="http://purl.org/dc/dcmitype/"/>
  </ds:schemaRefs>
</ds:datastoreItem>
</file>

<file path=customXml/itemProps2.xml><?xml version="1.0" encoding="utf-8"?>
<ds:datastoreItem xmlns:ds="http://schemas.openxmlformats.org/officeDocument/2006/customXml" ds:itemID="{E6E6C78A-B356-4D91-8A2E-75280E3B2DC0}">
  <ds:schemaRefs>
    <ds:schemaRef ds:uri="http://schemas.microsoft.com/sharepoint/v3/contenttype/forms"/>
  </ds:schemaRefs>
</ds:datastoreItem>
</file>

<file path=customXml/itemProps3.xml><?xml version="1.0" encoding="utf-8"?>
<ds:datastoreItem xmlns:ds="http://schemas.openxmlformats.org/officeDocument/2006/customXml" ds:itemID="{23C02749-F413-45C8-92A3-3411DACDAA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7c0676-8d94-45df-a38d-2711df7eff80"/>
    <ds:schemaRef ds:uri="1e4f8432-9bd6-41c9-b762-3ba18068f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76</vt:i4>
      </vt:variant>
    </vt:vector>
  </HeadingPairs>
  <TitlesOfParts>
    <vt:vector size="93" baseType="lpstr">
      <vt:lpstr>Tips</vt:lpstr>
      <vt:lpstr>Pers</vt:lpstr>
      <vt:lpstr>Sum</vt:lpstr>
      <vt:lpstr>Pos</vt:lpstr>
      <vt:lpstr>Edu1</vt:lpstr>
      <vt:lpstr>Edu2</vt:lpstr>
      <vt:lpstr>Edu3</vt:lpstr>
      <vt:lpstr>Edu4</vt:lpstr>
      <vt:lpstr>Edu5</vt:lpstr>
      <vt:lpstr>Edu6</vt:lpstr>
      <vt:lpstr>Edu7</vt:lpstr>
      <vt:lpstr>MP</vt:lpstr>
      <vt:lpstr>Agil</vt:lpstr>
      <vt:lpstr>SAMP</vt:lpstr>
      <vt:lpstr>SAagil</vt:lpstr>
      <vt:lpstr>Admin</vt:lpstr>
      <vt:lpstr>Vorgaben</vt:lpstr>
      <vt:lpstr>Agile_Rollen</vt:lpstr>
      <vt:lpstr>Anrede</vt:lpstr>
      <vt:lpstr>Beschluss</vt:lpstr>
      <vt:lpstr>BillingAddressLine1</vt:lpstr>
      <vt:lpstr>BillingAddressLine2</vt:lpstr>
      <vt:lpstr>BillingCountry</vt:lpstr>
      <vt:lpstr>BillingLocality</vt:lpstr>
      <vt:lpstr>BillingPoBox</vt:lpstr>
      <vt:lpstr>BillingPostcode</vt:lpstr>
      <vt:lpstr>BillingStreetAndNumber</vt:lpstr>
      <vt:lpstr>Branchen</vt:lpstr>
      <vt:lpstr>CandidateAddressLine1</vt:lpstr>
      <vt:lpstr>CandidateBirthday</vt:lpstr>
      <vt:lpstr>CandidateCountry</vt:lpstr>
      <vt:lpstr>CandidateEmail</vt:lpstr>
      <vt:lpstr>CandidateFunction</vt:lpstr>
      <vt:lpstr>CandidateLocality</vt:lpstr>
      <vt:lpstr>CandidateMobilePhone</vt:lpstr>
      <vt:lpstr>CandidateName</vt:lpstr>
      <vt:lpstr>CandidateNationality</vt:lpstr>
      <vt:lpstr>CandidatePhone</vt:lpstr>
      <vt:lpstr>CandidatePlaceOfBirth</vt:lpstr>
      <vt:lpstr>CandidatePoBox</vt:lpstr>
      <vt:lpstr>CandidatePostcode</vt:lpstr>
      <vt:lpstr>CandidateStreetAndNumber</vt:lpstr>
      <vt:lpstr>CandidateSurname</vt:lpstr>
      <vt:lpstr>CandidateTitle</vt:lpstr>
      <vt:lpstr>CertCertificate</vt:lpstr>
      <vt:lpstr>CertLanguageCertificate</vt:lpstr>
      <vt:lpstr>CertLevel</vt:lpstr>
      <vt:lpstr>CompanyAddressLine1</vt:lpstr>
      <vt:lpstr>CompanyCountry</vt:lpstr>
      <vt:lpstr>CompanyDepartment</vt:lpstr>
      <vt:lpstr>CompanyEmail</vt:lpstr>
      <vt:lpstr>CompanyIndustry</vt:lpstr>
      <vt:lpstr>CompanyLocality</vt:lpstr>
      <vt:lpstr>CompanyMobilePhone</vt:lpstr>
      <vt:lpstr>CompanyName</vt:lpstr>
      <vt:lpstr>CompanyPhone</vt:lpstr>
      <vt:lpstr>CompanyPoBox</vt:lpstr>
      <vt:lpstr>CompanyPostcode</vt:lpstr>
      <vt:lpstr>CompanyStreetAndNumber</vt:lpstr>
      <vt:lpstr>Dokumentenart</vt:lpstr>
      <vt:lpstr>Admin!Druckbereich</vt:lpstr>
      <vt:lpstr>Agil!Druckbereich</vt:lpstr>
      <vt:lpstr>'Edu1'!Druckbereich</vt:lpstr>
      <vt:lpstr>'Edu2'!Druckbereich</vt:lpstr>
      <vt:lpstr>'Edu3'!Druckbereich</vt:lpstr>
      <vt:lpstr>'Edu4'!Druckbereich</vt:lpstr>
      <vt:lpstr>'Edu5'!Druckbereich</vt:lpstr>
      <vt:lpstr>'Edu6'!Druckbereich</vt:lpstr>
      <vt:lpstr>'Edu7'!Druckbereich</vt:lpstr>
      <vt:lpstr>MP!Druckbereich</vt:lpstr>
      <vt:lpstr>Pers!Druckbereich</vt:lpstr>
      <vt:lpstr>Pos!Druckbereich</vt:lpstr>
      <vt:lpstr>SAagil!Druckbereich</vt:lpstr>
      <vt:lpstr>SAMP!Druckbereich</vt:lpstr>
      <vt:lpstr>Sum!Druckbereich</vt:lpstr>
      <vt:lpstr>Tips!Druckbereich</vt:lpstr>
      <vt:lpstr>Vorgaben!Druckbereich</vt:lpstr>
      <vt:lpstr>Empfehlung</vt:lpstr>
      <vt:lpstr>Entscheid</vt:lpstr>
      <vt:lpstr>Geprüft</vt:lpstr>
      <vt:lpstr>InvoiceAdditionalDetails</vt:lpstr>
      <vt:lpstr>InvoiceRecipient</vt:lpstr>
      <vt:lpstr>Kompetenzzuordnung</vt:lpstr>
      <vt:lpstr>Komplexität</vt:lpstr>
      <vt:lpstr>Länder</vt:lpstr>
      <vt:lpstr>PreviousCertificationExpirationDate</vt:lpstr>
      <vt:lpstr>PreviousCertificationLevel</vt:lpstr>
      <vt:lpstr>PreviousCertificationNumber</vt:lpstr>
      <vt:lpstr>Projektrollen</vt:lpstr>
      <vt:lpstr>Rechnung_an</vt:lpstr>
      <vt:lpstr>Selbstbeurteilung</vt:lpstr>
      <vt:lpstr>Sprachen</vt:lpstr>
      <vt:lpstr>Zertifikate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Jean-Pierre Widmann</dc:creator>
  <cp:lastModifiedBy>Jean-Pierre Widmann</cp:lastModifiedBy>
  <cp:lastPrinted>2023-01-02T17:08:17Z</cp:lastPrinted>
  <dcterms:created xsi:type="dcterms:W3CDTF">2010-05-03T13:28:30Z</dcterms:created>
  <dcterms:modified xsi:type="dcterms:W3CDTF">2023-01-20T16:27:52Z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0x01010062952C7816385441BAECF8AA76A70E93</vt:lpwstr>
  </property>
  <property fmtid="{D5CDD505-2E9C-101B-9397-08002B2CF9AE}" pid="3" name="Order">
    <vt:r8>190600</vt:r8>
  </property>
</Properties>
</file>